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15480" windowHeight="9732"/>
  </bookViews>
  <sheets>
    <sheet name="2016" sheetId="2" r:id="rId1"/>
  </sheets>
  <calcPr calcId="145621"/>
</workbook>
</file>

<file path=xl/calcChain.xml><?xml version="1.0" encoding="utf-8"?>
<calcChain xmlns="http://schemas.openxmlformats.org/spreadsheetml/2006/main">
  <c r="C31" i="2" l="1"/>
  <c r="C12" i="2" l="1"/>
  <c r="C44" i="2" l="1"/>
  <c r="C40" i="2"/>
  <c r="C20" i="2"/>
  <c r="C16" i="2"/>
  <c r="C29" i="2" l="1"/>
  <c r="C46" i="2" l="1"/>
  <c r="C24" i="2"/>
  <c r="C43" i="2"/>
  <c r="C11" i="2"/>
  <c r="C17" i="2"/>
  <c r="C13" i="2"/>
  <c r="C15" i="2"/>
  <c r="C19" i="2"/>
  <c r="C23" i="2"/>
  <c r="C25" i="2"/>
  <c r="C39" i="2"/>
  <c r="C38" i="2" s="1"/>
  <c r="C41" i="2"/>
  <c r="C28" i="2"/>
  <c r="C30" i="2"/>
  <c r="C32" i="2"/>
  <c r="C34" i="2"/>
  <c r="C36" i="2"/>
  <c r="C45" i="2"/>
  <c r="C10" i="2" l="1"/>
  <c r="C27" i="2"/>
  <c r="C9" i="2"/>
</calcChain>
</file>

<file path=xl/sharedStrings.xml><?xml version="1.0" encoding="utf-8"?>
<sst xmlns="http://schemas.openxmlformats.org/spreadsheetml/2006/main" count="65" uniqueCount="63">
  <si>
    <t>Наименование</t>
  </si>
  <si>
    <t>КЦСР</t>
  </si>
  <si>
    <t>к решению Думы</t>
  </si>
  <si>
    <t>рублей</t>
  </si>
  <si>
    <t>ВСЕГО расходов:</t>
  </si>
  <si>
    <t>Непрограммные расходы</t>
  </si>
  <si>
    <t>города Усолье-Сибирское</t>
  </si>
  <si>
    <t>Стратегическая задача 1 "Социальное развитие"</t>
  </si>
  <si>
    <t>Тактическая цель 1.1 "Обеспечение доступного и качественного образования для удовлетворения потребностей граждан и общества"</t>
  </si>
  <si>
    <t xml:space="preserve">Тактическая цель 1.2 "Развития культуры, архивного дела и сохранения накопленного культурного наследия и потенциала" </t>
  </si>
  <si>
    <t>Тактическая цель 1.3 "Обеспечение успешной социализации и эффективной самореализации молодежи"</t>
  </si>
  <si>
    <t>Тактическая цель 1.4 "Создание условий, обеспечивающих возможность гражданам систематически заниматься физкультурой и спортом, повышение эффективности подготовки спортсменов"</t>
  </si>
  <si>
    <t>Стратегическая задача 2 "Развитие инфраструктуры и обеспечение условий жизнедеятельности"</t>
  </si>
  <si>
    <t>Тактическая цель 2.1 "Повышение доступности жилья для граждан, обеспечение безопасных и комфортных условий проживания"</t>
  </si>
  <si>
    <t>Тактическая цель 2.2 "Модернизация и развитие жилищно-коммунального хозяйства города в целях обеспечения комфортных условий проживания граждан"</t>
  </si>
  <si>
    <t>Тактическая цель 1.5 "Повышение эффективности и усиление адресной направленности мер социальной поддержки"</t>
  </si>
  <si>
    <t>Стратегическая задача 3 "Рост экономического потенциала города"</t>
  </si>
  <si>
    <t>Тактическая цель 3.1 "Создание благоприятных условий для социально-экономического развития города путем совершенствования муниципального регулирования"</t>
  </si>
  <si>
    <t>Тактическая цель 3.2 "Повышение эффективности муниципальной поддержки приоритетных отраслей экономики"</t>
  </si>
  <si>
    <t xml:space="preserve">Тактическая цель 2.3 "Обеспечение комплексных мер по предупреждению и ликвидации чрезвычайных ситуаций и обеспечению пожарной безопасности" </t>
  </si>
  <si>
    <t>Тактическая цель 2.4 "Обеспечение безопасного дорожного движения"</t>
  </si>
  <si>
    <t>Тактическая цель 1.6 "Обеспечение мер профилактики социально-негативных явлений, социально-значимых заболеваний"</t>
  </si>
  <si>
    <t>Тактическая цель 2.5 "Укрепление общественной безопасности, снижение уровня правонарушений"</t>
  </si>
  <si>
    <t>Тактическая цель 1.7 "Обеспечение доступности жизнедеятельности инвалидов и других маломобильных групп населения"</t>
  </si>
  <si>
    <t>Стратегическая задача 4 "Законодательное регулирование, контроль"</t>
  </si>
  <si>
    <t>Муниципальная программа "Развитие образования" на 2015-2018 годы</t>
  </si>
  <si>
    <t xml:space="preserve">Муниципальная программа «Развитие физической культуры и спорта в  городе Усолье-Сибирское» на 2015-2018 годы </t>
  </si>
  <si>
    <t>Муниципальная программа "Развитие культуры и архивного дела" на 2015-2018 годы</t>
  </si>
  <si>
    <t>Муниципальная программа «Молодежная политика» на 2015-2018 годы</t>
  </si>
  <si>
    <t>Муниципальная программа "Социальная поддержка населения" на 2015-2018 годы</t>
  </si>
  <si>
    <t>Муниципальная программа "Обеспечение населения доступным жильем» на 2015-2018 годы</t>
  </si>
  <si>
    <t>Муниципальная программа "Развитие жилищно-коммунального хозяйства" на 2015-2018 годы</t>
  </si>
  <si>
    <t>Муниципальная программа "Совершенствование муниципального регулирования" на 2015-2018 годы</t>
  </si>
  <si>
    <t>Муниципальная программа "Муниципальная поддержка приоритетных отраслей экономики" на 2015-2018 годы</t>
  </si>
  <si>
    <t>Муниципальная программа "Обеспечение комплексных мер по предупреждению и ликвидации чрезвычайных ситуаций природного и техногенного характера и обеспечению пожарной безопасности" на 2015-2018 годы</t>
  </si>
  <si>
    <t>Муниципальная программа «Трудоустройство отдельных категорий граждан города Усолье-Сибирское» на 2016-2018 годы</t>
  </si>
  <si>
    <t>Муниципальная программа «Профилактика правонарушений» на 2016-2018 годы</t>
  </si>
  <si>
    <t>Муниципальная программа «Доступная среда» на 2016-2018 годы</t>
  </si>
  <si>
    <t>Муниципальная программа «Безопасность дорожного движения города Усолье-Сибирское» на 2016-2018 годы</t>
  </si>
  <si>
    <t>Муниципальная программа «Профилактика социально значимых заболеваний (туберкулез, ВИЧ/СПИД, ИППП) и социально негативных явлений (алкоголизм, наркомания, табакокурение) на территории города Усолье-Сибирское» на 2016-2018 годы</t>
  </si>
  <si>
    <t>Распределение бюджетных ассигнований бюджета города Усолье-Сибирское по целям, задачам социально-экономического развития муниципального образования "город Усолье-Сибирское",  муниципальным программам и непрограммным мероприятиям на 2016 год</t>
  </si>
  <si>
    <t>Сумма</t>
  </si>
  <si>
    <t>10.0.00.00000</t>
  </si>
  <si>
    <t>12.0.00.00000</t>
  </si>
  <si>
    <t>13.0.00.00000</t>
  </si>
  <si>
    <t>11.0.00.00000</t>
  </si>
  <si>
    <t>14.0.00.00000</t>
  </si>
  <si>
    <t>15.0.00.00000</t>
  </si>
  <si>
    <t>16.0.00.00000</t>
  </si>
  <si>
    <t>17.0.00.00000</t>
  </si>
  <si>
    <t>18.0.00.00000</t>
  </si>
  <si>
    <t>19.0.00.00000</t>
  </si>
  <si>
    <t>20.3.00.00000</t>
  </si>
  <si>
    <t>20.1.00.00000
20.2.00.00000</t>
  </si>
  <si>
    <t>21.0.00.00000</t>
  </si>
  <si>
    <t>22.0.00.00000</t>
  </si>
  <si>
    <t>23.0.00.00000</t>
  </si>
  <si>
    <t>01.5.00.00000
01.6.00.00000</t>
  </si>
  <si>
    <t>Тактическая цель 3.3 "Осуществление отдельных областных государственных полномочий"</t>
  </si>
  <si>
    <t>24.0.00.00000</t>
  </si>
  <si>
    <t>Приложение № 4</t>
  </si>
  <si>
    <t>01.1.00.00000
01.2.00.00000
01.3.00.00000
01.4.00.00000</t>
  </si>
  <si>
    <t xml:space="preserve">   от 27.10.2016г. № 63/6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</si>
</sst>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charset val="204"/>
      <scheme val="minor"/>
    </font>
    <font>
      <b/>
      <sz val="12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sz val="12"/>
      <name val="Times New Roman"/>
      <family val="1"/>
      <charset val="204"/>
    </font>
    <font>
      <b/>
      <i/>
      <sz val="12"/>
      <color indexed="8"/>
      <name val="Times New Roman"/>
      <family val="1"/>
      <charset val="204"/>
    </font>
    <font>
      <b/>
      <sz val="14"/>
      <color indexed="8"/>
      <name val="Times New Roman"/>
      <family val="1"/>
      <charset val="204"/>
    </font>
    <font>
      <sz val="14"/>
      <color indexed="8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2" fillId="0" borderId="1" xfId="0" applyFont="1" applyFill="1" applyBorder="1" applyAlignment="1">
      <alignment horizontal="center"/>
    </xf>
    <xf numFmtId="4" fontId="2" fillId="0" borderId="1" xfId="0" applyNumberFormat="1" applyFont="1" applyFill="1" applyBorder="1" applyAlignment="1">
      <alignment horizontal="center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wrapText="1"/>
    </xf>
    <xf numFmtId="0" fontId="3" fillId="0" borderId="1" xfId="0" applyFont="1" applyFill="1" applyBorder="1" applyAlignment="1">
      <alignment horizontal="justify" vertical="top" wrapText="1"/>
    </xf>
    <xf numFmtId="0" fontId="2" fillId="0" borderId="0" xfId="0" applyFont="1" applyFill="1" applyBorder="1" applyAlignment="1">
      <alignment horizontal="left" vertical="center" wrapText="1"/>
    </xf>
    <xf numFmtId="0" fontId="2" fillId="0" borderId="0" xfId="0" applyFont="1" applyFill="1"/>
    <xf numFmtId="4" fontId="2" fillId="0" borderId="0" xfId="0" applyNumberFormat="1" applyFont="1" applyFill="1"/>
    <xf numFmtId="0" fontId="1" fillId="0" borderId="0" xfId="0" applyFont="1" applyFill="1"/>
    <xf numFmtId="0" fontId="1" fillId="0" borderId="2" xfId="0" applyFont="1" applyFill="1" applyBorder="1" applyAlignment="1">
      <alignment horizontal="center" vertical="center" wrapText="1"/>
    </xf>
    <xf numFmtId="4" fontId="1" fillId="0" borderId="2" xfId="0" applyNumberFormat="1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/>
    </xf>
    <xf numFmtId="4" fontId="2" fillId="0" borderId="3" xfId="0" applyNumberFormat="1" applyFont="1" applyFill="1" applyBorder="1" applyAlignment="1">
      <alignment horizontal="center"/>
    </xf>
    <xf numFmtId="0" fontId="4" fillId="0" borderId="1" xfId="0" applyFont="1" applyFill="1" applyBorder="1" applyAlignment="1">
      <alignment horizontal="left" vertical="center" wrapText="1"/>
    </xf>
    <xf numFmtId="0" fontId="2" fillId="0" borderId="0" xfId="0" applyFont="1" applyFill="1" applyAlignment="1">
      <alignment wrapText="1"/>
    </xf>
    <xf numFmtId="0" fontId="2" fillId="0" borderId="3" xfId="0" applyFont="1" applyFill="1" applyBorder="1" applyAlignment="1">
      <alignment horizontal="center" wrapText="1"/>
    </xf>
    <xf numFmtId="0" fontId="4" fillId="0" borderId="4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/>
    </xf>
    <xf numFmtId="4" fontId="4" fillId="0" borderId="1" xfId="0" applyNumberFormat="1" applyFont="1" applyFill="1" applyBorder="1" applyAlignment="1">
      <alignment horizontal="center"/>
    </xf>
    <xf numFmtId="0" fontId="4" fillId="0" borderId="0" xfId="0" applyFont="1" applyFill="1"/>
    <xf numFmtId="0" fontId="5" fillId="0" borderId="3" xfId="0" applyFont="1" applyFill="1" applyBorder="1" applyAlignment="1">
      <alignment horizontal="left" wrapText="1"/>
    </xf>
    <xf numFmtId="0" fontId="5" fillId="0" borderId="3" xfId="0" applyFont="1" applyFill="1" applyBorder="1" applyAlignment="1">
      <alignment horizontal="center"/>
    </xf>
    <xf numFmtId="4" fontId="5" fillId="0" borderId="3" xfId="0" applyNumberFormat="1" applyFont="1" applyFill="1" applyBorder="1" applyAlignment="1">
      <alignment horizontal="center"/>
    </xf>
    <xf numFmtId="0" fontId="5" fillId="0" borderId="0" xfId="0" applyFont="1" applyFill="1"/>
    <xf numFmtId="0" fontId="5" fillId="0" borderId="3" xfId="0" applyFont="1" applyFill="1" applyBorder="1" applyAlignment="1">
      <alignment horizontal="center" wrapText="1"/>
    </xf>
    <xf numFmtId="0" fontId="5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/>
    </xf>
    <xf numFmtId="4" fontId="5" fillId="0" borderId="1" xfId="0" applyNumberFormat="1" applyFont="1" applyFill="1" applyBorder="1" applyAlignment="1">
      <alignment horizontal="center"/>
    </xf>
    <xf numFmtId="0" fontId="6" fillId="0" borderId="0" xfId="0" applyFont="1" applyFill="1"/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9"/>
  <sheetViews>
    <sheetView tabSelected="1" view="pageBreakPreview" topLeftCell="B1" zoomScaleSheetLayoutView="100" workbookViewId="0">
      <selection activeCell="C4" sqref="C4"/>
    </sheetView>
  </sheetViews>
  <sheetFormatPr defaultColWidth="9.109375" defaultRowHeight="28.2" customHeight="1" x14ac:dyDescent="0.3"/>
  <cols>
    <col min="1" max="1" width="59.88671875" style="15" customWidth="1"/>
    <col min="2" max="2" width="22.44140625" style="7" customWidth="1"/>
    <col min="3" max="3" width="27.109375" style="8" customWidth="1"/>
    <col min="4" max="16384" width="9.109375" style="7"/>
  </cols>
  <sheetData>
    <row r="1" spans="1:3" ht="19.2" customHeight="1" x14ac:dyDescent="0.3">
      <c r="C1" s="8" t="s">
        <v>60</v>
      </c>
    </row>
    <row r="2" spans="1:3" ht="14.4" customHeight="1" x14ac:dyDescent="0.3">
      <c r="C2" s="8" t="s">
        <v>2</v>
      </c>
    </row>
    <row r="3" spans="1:3" ht="14.4" customHeight="1" x14ac:dyDescent="0.3">
      <c r="C3" s="8" t="s">
        <v>6</v>
      </c>
    </row>
    <row r="4" spans="1:3" ht="16.2" customHeight="1" x14ac:dyDescent="0.3">
      <c r="C4" s="8" t="s">
        <v>62</v>
      </c>
    </row>
    <row r="5" spans="1:3" ht="28.2" customHeight="1" x14ac:dyDescent="0.3">
      <c r="A5" s="30" t="s">
        <v>40</v>
      </c>
      <c r="B5" s="30"/>
      <c r="C5" s="30"/>
    </row>
    <row r="6" spans="1:3" s="9" customFormat="1" ht="28.2" customHeight="1" x14ac:dyDescent="0.3">
      <c r="A6" s="31"/>
      <c r="B6" s="31"/>
      <c r="C6" s="31"/>
    </row>
    <row r="7" spans="1:3" s="9" customFormat="1" ht="28.2" customHeight="1" x14ac:dyDescent="0.3">
      <c r="A7" s="10"/>
      <c r="B7" s="10"/>
      <c r="C7" s="11" t="s">
        <v>3</v>
      </c>
    </row>
    <row r="8" spans="1:3" ht="15.6" x14ac:dyDescent="0.3">
      <c r="A8" s="16" t="s">
        <v>0</v>
      </c>
      <c r="B8" s="12" t="s">
        <v>1</v>
      </c>
      <c r="C8" s="13" t="s">
        <v>41</v>
      </c>
    </row>
    <row r="9" spans="1:3" s="24" customFormat="1" ht="17.399999999999999" x14ac:dyDescent="0.3">
      <c r="A9" s="25" t="s">
        <v>4</v>
      </c>
      <c r="B9" s="22"/>
      <c r="C9" s="23">
        <f>C10+C27+C38+C45</f>
        <v>1377337384.72</v>
      </c>
    </row>
    <row r="10" spans="1:3" s="24" customFormat="1" ht="34.799999999999997" x14ac:dyDescent="0.3">
      <c r="A10" s="21" t="s">
        <v>7</v>
      </c>
      <c r="B10" s="22"/>
      <c r="C10" s="23">
        <f>C11+C13+C15+C17+C19+C23+C25</f>
        <v>1068626152.2</v>
      </c>
    </row>
    <row r="11" spans="1:3" s="20" customFormat="1" ht="48.6" x14ac:dyDescent="0.35">
      <c r="A11" s="14" t="s">
        <v>8</v>
      </c>
      <c r="B11" s="18"/>
      <c r="C11" s="19">
        <f>C12</f>
        <v>927214845.75</v>
      </c>
    </row>
    <row r="12" spans="1:3" ht="31.2" x14ac:dyDescent="0.3">
      <c r="A12" s="3" t="s">
        <v>25</v>
      </c>
      <c r="B12" s="4" t="s">
        <v>42</v>
      </c>
      <c r="C12" s="2">
        <f>903451745.75+3516600+19612900+633600</f>
        <v>927214845.75</v>
      </c>
    </row>
    <row r="13" spans="1:3" ht="48.6" x14ac:dyDescent="0.35">
      <c r="A13" s="14" t="s">
        <v>9</v>
      </c>
      <c r="B13" s="1"/>
      <c r="C13" s="19">
        <f>C14</f>
        <v>59138776.359999999</v>
      </c>
    </row>
    <row r="14" spans="1:3" ht="31.2" x14ac:dyDescent="0.3">
      <c r="A14" s="3" t="s">
        <v>27</v>
      </c>
      <c r="B14" s="1" t="s">
        <v>43</v>
      </c>
      <c r="C14" s="2">
        <v>59138776.359999999</v>
      </c>
    </row>
    <row r="15" spans="1:3" ht="48.6" x14ac:dyDescent="0.35">
      <c r="A15" s="14" t="s">
        <v>10</v>
      </c>
      <c r="B15" s="1"/>
      <c r="C15" s="19">
        <f>C16</f>
        <v>378899.57999999996</v>
      </c>
    </row>
    <row r="16" spans="1:3" ht="31.2" x14ac:dyDescent="0.3">
      <c r="A16" s="3" t="s">
        <v>28</v>
      </c>
      <c r="B16" s="1" t="s">
        <v>44</v>
      </c>
      <c r="C16" s="2">
        <f>393989.42-15089.84</f>
        <v>378899.57999999996</v>
      </c>
    </row>
    <row r="17" spans="1:3" ht="64.8" x14ac:dyDescent="0.35">
      <c r="A17" s="14" t="s">
        <v>11</v>
      </c>
      <c r="B17" s="1"/>
      <c r="C17" s="19">
        <f>C18</f>
        <v>74965235.150000006</v>
      </c>
    </row>
    <row r="18" spans="1:3" ht="46.8" x14ac:dyDescent="0.3">
      <c r="A18" s="3" t="s">
        <v>26</v>
      </c>
      <c r="B18" s="1" t="s">
        <v>45</v>
      </c>
      <c r="C18" s="2">
        <v>74965235.150000006</v>
      </c>
    </row>
    <row r="19" spans="1:3" ht="48.6" x14ac:dyDescent="0.35">
      <c r="A19" s="14" t="s">
        <v>15</v>
      </c>
      <c r="B19" s="1"/>
      <c r="C19" s="19">
        <f>C20+C21+C22</f>
        <v>6207108.9199999999</v>
      </c>
    </row>
    <row r="20" spans="1:3" ht="31.2" x14ac:dyDescent="0.3">
      <c r="A20" s="3" t="s">
        <v>29</v>
      </c>
      <c r="B20" s="1" t="s">
        <v>46</v>
      </c>
      <c r="C20" s="2">
        <f>5373660-6436</f>
        <v>5367224</v>
      </c>
    </row>
    <row r="21" spans="1:3" ht="46.8" x14ac:dyDescent="0.3">
      <c r="A21" s="5" t="s">
        <v>35</v>
      </c>
      <c r="B21" s="1" t="s">
        <v>59</v>
      </c>
      <c r="C21" s="2">
        <v>789884.92</v>
      </c>
    </row>
    <row r="22" spans="1:3" ht="78" x14ac:dyDescent="0.3">
      <c r="A22" s="5" t="s">
        <v>39</v>
      </c>
      <c r="B22" s="1" t="s">
        <v>52</v>
      </c>
      <c r="C22" s="2">
        <v>50000</v>
      </c>
    </row>
    <row r="23" spans="1:3" ht="48.6" x14ac:dyDescent="0.35">
      <c r="A23" s="14" t="s">
        <v>21</v>
      </c>
      <c r="B23" s="1"/>
      <c r="C23" s="19">
        <f>C24</f>
        <v>279650.99</v>
      </c>
    </row>
    <row r="24" spans="1:3" ht="78" x14ac:dyDescent="0.3">
      <c r="A24" s="5" t="s">
        <v>39</v>
      </c>
      <c r="B24" s="4" t="s">
        <v>53</v>
      </c>
      <c r="C24" s="2">
        <f>183830.99+95820</f>
        <v>279650.99</v>
      </c>
    </row>
    <row r="25" spans="1:3" ht="48.6" x14ac:dyDescent="0.35">
      <c r="A25" s="14" t="s">
        <v>23</v>
      </c>
      <c r="B25" s="1"/>
      <c r="C25" s="19">
        <f>C26</f>
        <v>441635.45</v>
      </c>
    </row>
    <row r="26" spans="1:3" ht="31.2" x14ac:dyDescent="0.3">
      <c r="A26" s="5" t="s">
        <v>37</v>
      </c>
      <c r="B26" s="1" t="s">
        <v>54</v>
      </c>
      <c r="C26" s="2">
        <v>441635.45</v>
      </c>
    </row>
    <row r="27" spans="1:3" s="29" customFormat="1" ht="52.2" x14ac:dyDescent="0.35">
      <c r="A27" s="26" t="s">
        <v>12</v>
      </c>
      <c r="B27" s="27"/>
      <c r="C27" s="28">
        <f>C28+C30+C32+C34+C36</f>
        <v>100618926.03</v>
      </c>
    </row>
    <row r="28" spans="1:3" ht="48.6" x14ac:dyDescent="0.35">
      <c r="A28" s="17" t="s">
        <v>13</v>
      </c>
      <c r="B28" s="1"/>
      <c r="C28" s="19">
        <f>C29</f>
        <v>3178858.45</v>
      </c>
    </row>
    <row r="29" spans="1:3" ht="31.2" x14ac:dyDescent="0.3">
      <c r="A29" s="3" t="s">
        <v>30</v>
      </c>
      <c r="B29" s="1" t="s">
        <v>47</v>
      </c>
      <c r="C29" s="2">
        <f>331027.2+2847831.25</f>
        <v>3178858.45</v>
      </c>
    </row>
    <row r="30" spans="1:3" ht="64.8" x14ac:dyDescent="0.35">
      <c r="A30" s="14" t="s">
        <v>14</v>
      </c>
      <c r="B30" s="1"/>
      <c r="C30" s="19">
        <f>C31</f>
        <v>84204401.370000005</v>
      </c>
    </row>
    <row r="31" spans="1:3" ht="31.2" x14ac:dyDescent="0.3">
      <c r="A31" s="3" t="s">
        <v>31</v>
      </c>
      <c r="B31" s="1" t="s">
        <v>48</v>
      </c>
      <c r="C31" s="2">
        <f>84644901.37-440500</f>
        <v>84204401.370000005</v>
      </c>
    </row>
    <row r="32" spans="1:3" ht="48.6" x14ac:dyDescent="0.35">
      <c r="A32" s="14" t="s">
        <v>19</v>
      </c>
      <c r="B32" s="1"/>
      <c r="C32" s="19">
        <f>C33</f>
        <v>9249825.2100000009</v>
      </c>
    </row>
    <row r="33" spans="1:3" ht="62.4" x14ac:dyDescent="0.3">
      <c r="A33" s="3" t="s">
        <v>34</v>
      </c>
      <c r="B33" s="1" t="s">
        <v>51</v>
      </c>
      <c r="C33" s="2">
        <v>9249825.2100000009</v>
      </c>
    </row>
    <row r="34" spans="1:3" ht="32.4" x14ac:dyDescent="0.35">
      <c r="A34" s="14" t="s">
        <v>20</v>
      </c>
      <c r="B34" s="1"/>
      <c r="C34" s="19">
        <f>C35</f>
        <v>3790041</v>
      </c>
    </row>
    <row r="35" spans="1:3" ht="31.2" x14ac:dyDescent="0.3">
      <c r="A35" s="5" t="s">
        <v>38</v>
      </c>
      <c r="B35" s="1" t="s">
        <v>56</v>
      </c>
      <c r="C35" s="2">
        <v>3790041</v>
      </c>
    </row>
    <row r="36" spans="1:3" ht="32.4" x14ac:dyDescent="0.35">
      <c r="A36" s="14" t="s">
        <v>22</v>
      </c>
      <c r="B36" s="1"/>
      <c r="C36" s="19">
        <f>C37</f>
        <v>195800</v>
      </c>
    </row>
    <row r="37" spans="1:3" ht="31.2" x14ac:dyDescent="0.3">
      <c r="A37" s="5" t="s">
        <v>36</v>
      </c>
      <c r="B37" s="1" t="s">
        <v>55</v>
      </c>
      <c r="C37" s="2">
        <v>195800</v>
      </c>
    </row>
    <row r="38" spans="1:3" s="29" customFormat="1" ht="34.799999999999997" x14ac:dyDescent="0.35">
      <c r="A38" s="26" t="s">
        <v>16</v>
      </c>
      <c r="B38" s="27"/>
      <c r="C38" s="28">
        <f>C39+C41+C43</f>
        <v>199737809.19</v>
      </c>
    </row>
    <row r="39" spans="1:3" ht="48.6" x14ac:dyDescent="0.35">
      <c r="A39" s="14" t="s">
        <v>17</v>
      </c>
      <c r="B39" s="1"/>
      <c r="C39" s="19">
        <f>C40</f>
        <v>127836088.19</v>
      </c>
    </row>
    <row r="40" spans="1:3" ht="31.2" x14ac:dyDescent="0.3">
      <c r="A40" s="3" t="s">
        <v>32</v>
      </c>
      <c r="B40" s="1" t="s">
        <v>49</v>
      </c>
      <c r="C40" s="2">
        <f>127814562.35+21525.84</f>
        <v>127836088.19</v>
      </c>
    </row>
    <row r="41" spans="1:3" ht="48.6" x14ac:dyDescent="0.35">
      <c r="A41" s="14" t="s">
        <v>18</v>
      </c>
      <c r="B41" s="1"/>
      <c r="C41" s="19">
        <f>C42</f>
        <v>7390921</v>
      </c>
    </row>
    <row r="42" spans="1:3" ht="31.2" x14ac:dyDescent="0.3">
      <c r="A42" s="3" t="s">
        <v>33</v>
      </c>
      <c r="B42" s="1" t="s">
        <v>50</v>
      </c>
      <c r="C42" s="2">
        <v>7390921</v>
      </c>
    </row>
    <row r="43" spans="1:3" ht="32.4" x14ac:dyDescent="0.35">
      <c r="A43" s="14" t="s">
        <v>58</v>
      </c>
      <c r="B43" s="1"/>
      <c r="C43" s="19">
        <f>C44</f>
        <v>64510800</v>
      </c>
    </row>
    <row r="44" spans="1:3" ht="31.2" x14ac:dyDescent="0.3">
      <c r="A44" s="3" t="s">
        <v>5</v>
      </c>
      <c r="B44" s="4" t="s">
        <v>57</v>
      </c>
      <c r="C44" s="2">
        <f>11273100+53237700</f>
        <v>64510800</v>
      </c>
    </row>
    <row r="45" spans="1:3" s="29" customFormat="1" ht="34.799999999999997" x14ac:dyDescent="0.35">
      <c r="A45" s="26" t="s">
        <v>24</v>
      </c>
      <c r="B45" s="27"/>
      <c r="C45" s="28">
        <f>C46</f>
        <v>8354497.2999999998</v>
      </c>
    </row>
    <row r="46" spans="1:3" ht="62.4" x14ac:dyDescent="0.3">
      <c r="A46" s="3" t="s">
        <v>5</v>
      </c>
      <c r="B46" s="4" t="s">
        <v>61</v>
      </c>
      <c r="C46" s="2">
        <f>5224175.69+2968661.3+161660.31</f>
        <v>8354497.2999999998</v>
      </c>
    </row>
    <row r="48" spans="1:3" ht="15.6" x14ac:dyDescent="0.3">
      <c r="A48" s="6"/>
      <c r="C48" s="7"/>
    </row>
    <row r="49" spans="1:3" ht="15.6" x14ac:dyDescent="0.3">
      <c r="A49" s="6"/>
      <c r="C49" s="7"/>
    </row>
  </sheetData>
  <mergeCells count="1">
    <mergeCell ref="A5:C6"/>
  </mergeCells>
  <phoneticPr fontId="0" type="noConversion"/>
  <pageMargins left="1.1811023622047245" right="0.39370078740157483" top="0.39370078740157483" bottom="0.39370078740157483" header="0.31496062992125984" footer="0.31496062992125984"/>
  <pageSetup paperSize="9" scale="6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2016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Рогова Анжелика Александровна</dc:creator>
  <cp:lastModifiedBy>Наталья Ячменёва</cp:lastModifiedBy>
  <cp:lastPrinted>2016-09-01T07:29:30Z</cp:lastPrinted>
  <dcterms:created xsi:type="dcterms:W3CDTF">2014-11-12T06:42:12Z</dcterms:created>
  <dcterms:modified xsi:type="dcterms:W3CDTF">2016-10-31T02:10:50Z</dcterms:modified>
</cp:coreProperties>
</file>