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7476" windowHeight="4956"/>
  </bookViews>
  <sheets>
    <sheet name="2016-2017" sheetId="3" r:id="rId1"/>
    <sheet name="2015" sheetId="2" r:id="rId2"/>
  </sheets>
  <definedNames>
    <definedName name="_xlnm.Print_Titles" localSheetId="1">'2015'!$12:$13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98" i="2" l="1"/>
  <c r="N239" i="2"/>
  <c r="N238" i="2"/>
  <c r="N240" i="2"/>
  <c r="N151" i="2"/>
  <c r="N141" i="2"/>
  <c r="N157" i="2"/>
  <c r="N156" i="2" s="1"/>
  <c r="F364" i="3" l="1"/>
  <c r="E364" i="3"/>
  <c r="F363" i="3"/>
  <c r="E363" i="3"/>
  <c r="F362" i="3"/>
  <c r="E362" i="3"/>
  <c r="F361" i="3"/>
  <c r="E361" i="3"/>
  <c r="F360" i="3"/>
  <c r="E360" i="3"/>
  <c r="F358" i="3"/>
  <c r="E358" i="3"/>
  <c r="F356" i="3"/>
  <c r="E356" i="3"/>
  <c r="F355" i="3"/>
  <c r="E355" i="3"/>
  <c r="F354" i="3"/>
  <c r="E354" i="3"/>
  <c r="F353" i="3"/>
  <c r="E353" i="3"/>
  <c r="F351" i="3"/>
  <c r="E351" i="3"/>
  <c r="F349" i="3"/>
  <c r="E349" i="3"/>
  <c r="F347" i="3"/>
  <c r="E347" i="3"/>
  <c r="F346" i="3"/>
  <c r="E346" i="3"/>
  <c r="F345" i="3"/>
  <c r="E345" i="3"/>
  <c r="F344" i="3"/>
  <c r="E344" i="3"/>
  <c r="F343" i="3"/>
  <c r="E343" i="3"/>
  <c r="E342" i="3"/>
  <c r="F341" i="3"/>
  <c r="F338" i="3" s="1"/>
  <c r="E341" i="3"/>
  <c r="E340" i="3"/>
  <c r="F339" i="3"/>
  <c r="E339" i="3"/>
  <c r="E338" i="3" s="1"/>
  <c r="E337" i="3"/>
  <c r="F336" i="3"/>
  <c r="E336" i="3"/>
  <c r="E335" i="3"/>
  <c r="F334" i="3"/>
  <c r="E334" i="3"/>
  <c r="F332" i="3"/>
  <c r="E332" i="3"/>
  <c r="F330" i="3"/>
  <c r="E330" i="3"/>
  <c r="F328" i="3"/>
  <c r="E328" i="3"/>
  <c r="F326" i="3"/>
  <c r="E326" i="3"/>
  <c r="E325" i="3"/>
  <c r="E324" i="3" s="1"/>
  <c r="E323" i="3" s="1"/>
  <c r="F321" i="3"/>
  <c r="E321" i="3"/>
  <c r="F320" i="3"/>
  <c r="E320" i="3"/>
  <c r="F319" i="3"/>
  <c r="E319" i="3"/>
  <c r="F318" i="3"/>
  <c r="E318" i="3"/>
  <c r="E317" i="3" s="1"/>
  <c r="F315" i="3"/>
  <c r="E315" i="3"/>
  <c r="F314" i="3"/>
  <c r="E314" i="3"/>
  <c r="F313" i="3"/>
  <c r="E313" i="3"/>
  <c r="F310" i="3"/>
  <c r="E310" i="3"/>
  <c r="F309" i="3"/>
  <c r="E309" i="3"/>
  <c r="F307" i="3"/>
  <c r="E307" i="3"/>
  <c r="F306" i="3"/>
  <c r="E306" i="3"/>
  <c r="F305" i="3"/>
  <c r="E305" i="3"/>
  <c r="F303" i="3"/>
  <c r="E303" i="3"/>
  <c r="F301" i="3"/>
  <c r="E301" i="3"/>
  <c r="F300" i="3"/>
  <c r="E300" i="3"/>
  <c r="F298" i="3"/>
  <c r="E298" i="3"/>
  <c r="F296" i="3"/>
  <c r="E296" i="3"/>
  <c r="F294" i="3"/>
  <c r="E294" i="3"/>
  <c r="F292" i="3"/>
  <c r="E292" i="3"/>
  <c r="F291" i="3"/>
  <c r="E291" i="3"/>
  <c r="F290" i="3"/>
  <c r="E290" i="3"/>
  <c r="F289" i="3"/>
  <c r="E289" i="3"/>
  <c r="F288" i="3"/>
  <c r="E288" i="3"/>
  <c r="E286" i="3"/>
  <c r="E283" i="3" s="1"/>
  <c r="E282" i="3" s="1"/>
  <c r="E281" i="3" s="1"/>
  <c r="E271" i="3" s="1"/>
  <c r="E285" i="3"/>
  <c r="F283" i="3"/>
  <c r="F282" i="3"/>
  <c r="F281" i="3"/>
  <c r="F279" i="3"/>
  <c r="E279" i="3"/>
  <c r="F277" i="3"/>
  <c r="E277" i="3"/>
  <c r="F275" i="3"/>
  <c r="E275" i="3"/>
  <c r="F274" i="3"/>
  <c r="E274" i="3"/>
  <c r="F273" i="3"/>
  <c r="E273" i="3"/>
  <c r="F272" i="3"/>
  <c r="E272" i="3"/>
  <c r="F271" i="3"/>
  <c r="E270" i="3"/>
  <c r="F269" i="3"/>
  <c r="E269" i="3"/>
  <c r="F268" i="3"/>
  <c r="E268" i="3"/>
  <c r="F265" i="3"/>
  <c r="E265" i="3"/>
  <c r="F264" i="3"/>
  <c r="E264" i="3"/>
  <c r="E263" i="3"/>
  <c r="F260" i="3"/>
  <c r="E260" i="3"/>
  <c r="F259" i="3"/>
  <c r="E259" i="3"/>
  <c r="F257" i="3"/>
  <c r="E257" i="3"/>
  <c r="F254" i="3"/>
  <c r="E254" i="3"/>
  <c r="F252" i="3"/>
  <c r="E252" i="3"/>
  <c r="F251" i="3"/>
  <c r="E251" i="3"/>
  <c r="E250" i="3"/>
  <c r="E249" i="3"/>
  <c r="F248" i="3"/>
  <c r="F245" i="3" s="1"/>
  <c r="F244" i="3" s="1"/>
  <c r="F233" i="3" s="1"/>
  <c r="E248" i="3"/>
  <c r="E247" i="3"/>
  <c r="F246" i="3"/>
  <c r="E246" i="3"/>
  <c r="E245" i="3" s="1"/>
  <c r="E244" i="3" s="1"/>
  <c r="F242" i="3"/>
  <c r="E242" i="3"/>
  <c r="F241" i="3"/>
  <c r="E241" i="3"/>
  <c r="F239" i="3"/>
  <c r="E239" i="3"/>
  <c r="F236" i="3"/>
  <c r="E236" i="3"/>
  <c r="F235" i="3"/>
  <c r="E235" i="3"/>
  <c r="F234" i="3"/>
  <c r="E234" i="3"/>
  <c r="E233" i="3" s="1"/>
  <c r="F231" i="3"/>
  <c r="E231" i="3"/>
  <c r="F229" i="3"/>
  <c r="E229" i="3"/>
  <c r="F228" i="3"/>
  <c r="E228" i="3"/>
  <c r="F227" i="3"/>
  <c r="F218" i="3" s="1"/>
  <c r="F217" i="3" s="1"/>
  <c r="E227" i="3"/>
  <c r="E226" i="3"/>
  <c r="F224" i="3"/>
  <c r="E224" i="3"/>
  <c r="F222" i="3"/>
  <c r="E222" i="3"/>
  <c r="F220" i="3"/>
  <c r="E220" i="3"/>
  <c r="F219" i="3"/>
  <c r="E219" i="3"/>
  <c r="F214" i="3"/>
  <c r="E214" i="3"/>
  <c r="F212" i="3"/>
  <c r="E212" i="3"/>
  <c r="F210" i="3"/>
  <c r="E210" i="3"/>
  <c r="F209" i="3"/>
  <c r="E209" i="3"/>
  <c r="F208" i="3"/>
  <c r="E208" i="3"/>
  <c r="F207" i="3"/>
  <c r="E207" i="3"/>
  <c r="F204" i="3"/>
  <c r="E204" i="3"/>
  <c r="F203" i="3"/>
  <c r="E203" i="3"/>
  <c r="F202" i="3"/>
  <c r="E202" i="3"/>
  <c r="F200" i="3"/>
  <c r="E200" i="3"/>
  <c r="F198" i="3"/>
  <c r="E198" i="3"/>
  <c r="F196" i="3"/>
  <c r="E196" i="3"/>
  <c r="F194" i="3"/>
  <c r="E194" i="3"/>
  <c r="F192" i="3"/>
  <c r="E192" i="3"/>
  <c r="F190" i="3"/>
  <c r="E190" i="3"/>
  <c r="F188" i="3"/>
  <c r="E188" i="3"/>
  <c r="F186" i="3"/>
  <c r="E186" i="3"/>
  <c r="F184" i="3"/>
  <c r="E184" i="3"/>
  <c r="F182" i="3"/>
  <c r="E182" i="3"/>
  <c r="F181" i="3"/>
  <c r="E181" i="3"/>
  <c r="F180" i="3"/>
  <c r="E180" i="3"/>
  <c r="F179" i="3"/>
  <c r="E179" i="3"/>
  <c r="F177" i="3"/>
  <c r="F175" i="3"/>
  <c r="E175" i="3"/>
  <c r="E174" i="3"/>
  <c r="E173" i="3" s="1"/>
  <c r="E172" i="3"/>
  <c r="F170" i="3"/>
  <c r="E170" i="3"/>
  <c r="F168" i="3"/>
  <c r="E168" i="3"/>
  <c r="F166" i="3"/>
  <c r="E166" i="3"/>
  <c r="F164" i="3"/>
  <c r="E164" i="3"/>
  <c r="F163" i="3"/>
  <c r="E163" i="3"/>
  <c r="F161" i="3"/>
  <c r="E161" i="3"/>
  <c r="F160" i="3"/>
  <c r="E160" i="3"/>
  <c r="F159" i="3"/>
  <c r="E159" i="3"/>
  <c r="F158" i="3"/>
  <c r="E158" i="3"/>
  <c r="E157" i="3" s="1"/>
  <c r="F153" i="3"/>
  <c r="E153" i="3"/>
  <c r="F152" i="3"/>
  <c r="E152" i="3"/>
  <c r="F151" i="3"/>
  <c r="E151" i="3"/>
  <c r="F149" i="3"/>
  <c r="E149" i="3"/>
  <c r="F147" i="3"/>
  <c r="E147" i="3"/>
  <c r="F146" i="3"/>
  <c r="E146" i="3"/>
  <c r="F145" i="3"/>
  <c r="E145" i="3"/>
  <c r="F144" i="3"/>
  <c r="E144" i="3"/>
  <c r="F142" i="3"/>
  <c r="E142" i="3"/>
  <c r="F141" i="3"/>
  <c r="E141" i="3"/>
  <c r="E137" i="3"/>
  <c r="E132" i="3" s="1"/>
  <c r="E131" i="3" s="1"/>
  <c r="E130" i="3" s="1"/>
  <c r="E119" i="3" s="1"/>
  <c r="E135" i="3"/>
  <c r="F133" i="3"/>
  <c r="E133" i="3"/>
  <c r="F132" i="3"/>
  <c r="F131" i="3"/>
  <c r="F130" i="3"/>
  <c r="F128" i="3"/>
  <c r="E128" i="3"/>
  <c r="F127" i="3"/>
  <c r="E127" i="3"/>
  <c r="F124" i="3"/>
  <c r="E124" i="3"/>
  <c r="F121" i="3"/>
  <c r="E121" i="3"/>
  <c r="F120" i="3"/>
  <c r="E120" i="3"/>
  <c r="F119" i="3"/>
  <c r="F117" i="3"/>
  <c r="E117" i="3"/>
  <c r="F116" i="3"/>
  <c r="E116" i="3"/>
  <c r="F115" i="3"/>
  <c r="E115" i="3"/>
  <c r="F113" i="3"/>
  <c r="E113" i="3"/>
  <c r="F112" i="3"/>
  <c r="E112" i="3"/>
  <c r="E110" i="3"/>
  <c r="E107" i="3" s="1"/>
  <c r="E101" i="3" s="1"/>
  <c r="E100" i="3" s="1"/>
  <c r="E99" i="3" s="1"/>
  <c r="E108" i="3"/>
  <c r="F107" i="3"/>
  <c r="F102" i="3"/>
  <c r="E102" i="3"/>
  <c r="F101" i="3"/>
  <c r="F100" i="3"/>
  <c r="F99" i="3"/>
  <c r="F94" i="3"/>
  <c r="E94" i="3"/>
  <c r="F91" i="3"/>
  <c r="E91" i="3"/>
  <c r="F88" i="3"/>
  <c r="E88" i="3"/>
  <c r="F84" i="3"/>
  <c r="E84" i="3"/>
  <c r="F83" i="3"/>
  <c r="E83" i="3"/>
  <c r="F82" i="3"/>
  <c r="E82" i="3"/>
  <c r="E80" i="3"/>
  <c r="F79" i="3"/>
  <c r="E79" i="3"/>
  <c r="E77" i="3"/>
  <c r="E75" i="3"/>
  <c r="E73" i="3"/>
  <c r="F71" i="3"/>
  <c r="E71" i="3"/>
  <c r="F69" i="3"/>
  <c r="E69" i="3"/>
  <c r="F67" i="3"/>
  <c r="F58" i="3" s="1"/>
  <c r="F57" i="3" s="1"/>
  <c r="F65" i="3"/>
  <c r="E65" i="3"/>
  <c r="F63" i="3"/>
  <c r="E63" i="3"/>
  <c r="F61" i="3"/>
  <c r="E61" i="3"/>
  <c r="F59" i="3"/>
  <c r="E59" i="3"/>
  <c r="F54" i="3"/>
  <c r="E54" i="3"/>
  <c r="F53" i="3"/>
  <c r="E53" i="3"/>
  <c r="F52" i="3"/>
  <c r="E52" i="3"/>
  <c r="F51" i="3"/>
  <c r="E51" i="3"/>
  <c r="F49" i="3"/>
  <c r="F48" i="3" s="1"/>
  <c r="F45" i="3"/>
  <c r="E45" i="3"/>
  <c r="F43" i="3"/>
  <c r="E43" i="3"/>
  <c r="F42" i="3"/>
  <c r="E42" i="3"/>
  <c r="F41" i="3"/>
  <c r="E41" i="3"/>
  <c r="F40" i="3"/>
  <c r="E40" i="3"/>
  <c r="F37" i="3"/>
  <c r="E37" i="3"/>
  <c r="F35" i="3"/>
  <c r="E35" i="3"/>
  <c r="F31" i="3"/>
  <c r="E31" i="3"/>
  <c r="F29" i="3"/>
  <c r="E29" i="3"/>
  <c r="F28" i="3"/>
  <c r="E28" i="3"/>
  <c r="F26" i="3"/>
  <c r="E26" i="3"/>
  <c r="F25" i="3"/>
  <c r="E25" i="3"/>
  <c r="F24" i="3"/>
  <c r="E24" i="3"/>
  <c r="F23" i="3"/>
  <c r="E23" i="3"/>
  <c r="F19" i="3"/>
  <c r="E19" i="3"/>
  <c r="F18" i="3"/>
  <c r="E18" i="3"/>
  <c r="F17" i="3"/>
  <c r="E17" i="3"/>
  <c r="F15" i="3"/>
  <c r="E15" i="3"/>
  <c r="F14" i="3"/>
  <c r="E14" i="3"/>
  <c r="F13" i="3"/>
  <c r="E13" i="3"/>
  <c r="F56" i="3" l="1"/>
  <c r="F12" i="3"/>
  <c r="E58" i="3"/>
  <c r="E57" i="3" s="1"/>
  <c r="E56" i="3" s="1"/>
  <c r="E12" i="3" s="1"/>
  <c r="E11" i="3" s="1"/>
  <c r="F174" i="3"/>
  <c r="E218" i="3"/>
  <c r="E217" i="3" s="1"/>
  <c r="E206" i="3" s="1"/>
  <c r="F250" i="3"/>
  <c r="F206" i="3" s="1"/>
  <c r="F325" i="3"/>
  <c r="F173" i="3"/>
  <c r="F172" i="3"/>
  <c r="F157" i="3" s="1"/>
  <c r="F324" i="3"/>
  <c r="F323" i="3" s="1"/>
  <c r="F317" i="3" s="1"/>
  <c r="N209" i="2"/>
  <c r="N208" i="2" s="1"/>
  <c r="N207" i="2" s="1"/>
  <c r="N199" i="2" s="1"/>
  <c r="N230" i="2"/>
  <c r="N229" i="2" s="1"/>
  <c r="N228" i="2" s="1"/>
  <c r="N227" i="2" s="1"/>
  <c r="F11" i="3" l="1"/>
</calcChain>
</file>

<file path=xl/sharedStrings.xml><?xml version="1.0" encoding="utf-8"?>
<sst xmlns="http://schemas.openxmlformats.org/spreadsheetml/2006/main" count="2916" uniqueCount="871">
  <si>
    <t>17.1.2000</t>
  </si>
  <si>
    <t>Обслуживание государственного (муниципального) долга</t>
  </si>
  <si>
    <t/>
  </si>
  <si>
    <t>Процентные платежи по долгу муниципального образования города Усолье-Сибирское</t>
  </si>
  <si>
    <t>17.1.0000</t>
  </si>
  <si>
    <t>Подпрограмма "Управление муниципальными финансами города Усолье-Сибирское"</t>
  </si>
  <si>
    <t>17.0.0000</t>
  </si>
  <si>
    <t>Муниципальная программа "Совершенствование муниципального регулирования" на 2015-2017 годы</t>
  </si>
  <si>
    <t>Обслуживание государственного внутреннего и муниципального долга</t>
  </si>
  <si>
    <t>ОБСЛУЖИВАНИЕ ГОСУДАРСТВЕННОГО И МУНИЦИПАЛЬНОГО ДОЛГА</t>
  </si>
  <si>
    <t>17.4.4400</t>
  </si>
  <si>
    <t>Закупка товаров, работ и услуг для государственных (муниципальных) нужд</t>
  </si>
  <si>
    <t>Информационное сопровождение деятельности органов местного самоуправления города в электронных СМИ (Радио)</t>
  </si>
  <si>
    <t>17.4.4300</t>
  </si>
  <si>
    <t>Информационное сопровождение деятельности органов местного самоуправления города в электронных СМИ (ТВ)</t>
  </si>
  <si>
    <t>17.4.0000</t>
  </si>
  <si>
    <t>Подпрограмма "Совершенствование муниципального управления города Усолье-Сибирское" на 2015-2017 годы</t>
  </si>
  <si>
    <t>Другие вопросы в области средств массовой информации</t>
  </si>
  <si>
    <t>17.4.4500</t>
  </si>
  <si>
    <t>Изготовление и наружное размещение официальной информации в форме баннеров</t>
  </si>
  <si>
    <t>17.4.4200</t>
  </si>
  <si>
    <t>Информационное сопровождение деятельности органов местного самоуправления города в печатных СМИ</t>
  </si>
  <si>
    <t>17.4.4100</t>
  </si>
  <si>
    <t>Выпуск и распространение газеты Официальное Усолье</t>
  </si>
  <si>
    <t>Периодическая печать и издательства</t>
  </si>
  <si>
    <t>СРЕДСТВА МАССОВОЙ ИНФОРМАЦИИ</t>
  </si>
  <si>
    <t>11.2.1000</t>
  </si>
  <si>
    <t>Предоставление субсидий бюджетным, автономным учреждениям и иным некоммерческим организациям</t>
  </si>
  <si>
    <t>Участие сборных команд и спортсменов в областных, региональных, всероссийских и международных соревнованиях</t>
  </si>
  <si>
    <t>11.2.0000</t>
  </si>
  <si>
    <t>Подпрограмма "Подготовка спортивного резерва" на 2015-2017 годы</t>
  </si>
  <si>
    <t>11.1.4000</t>
  </si>
  <si>
    <t>содействие в оснащении необходимым спортивным оборудованием и инвентарем для занятий физической культурой и спортом"</t>
  </si>
  <si>
    <t>11.1.2400</t>
  </si>
  <si>
    <t>Спартакиада среди общеобразовательных школ города</t>
  </si>
  <si>
    <t>11.1.2300</t>
  </si>
  <si>
    <t>Спартакиада среди средне-специальных учебных заведений</t>
  </si>
  <si>
    <t>11.1.2200</t>
  </si>
  <si>
    <t>Спартакиада среди предприятий и учреждений города</t>
  </si>
  <si>
    <t>11.1.2100</t>
  </si>
  <si>
    <t>Мероприятия по календарному плану отдела по физической культуре и спорту</t>
  </si>
  <si>
    <t>11.1.1000</t>
  </si>
  <si>
    <t>Повышение квалификации физкультурных работников и специалистов органов исполнительной власти в сфере физической культуры и спорта</t>
  </si>
  <si>
    <t>11.1.0000</t>
  </si>
  <si>
    <t>Подпрограмма "Развитие физической культуры и массового спорта" на 2015-2017 годы</t>
  </si>
  <si>
    <t>11.0.0000</t>
  </si>
  <si>
    <t>Муниципальная программа "Развитие физической культуры и спорта" на 2015-2017 годы</t>
  </si>
  <si>
    <t>Другие вопросы в области физической культуры и спорта</t>
  </si>
  <si>
    <t>11.1.3000</t>
  </si>
  <si>
    <t>Обеспечение условий, способствующих населени. Города Усолье-Сибирское систематически заниматься физической культурой и массовым спортом"</t>
  </si>
  <si>
    <t>11.1.0105</t>
  </si>
  <si>
    <t>«Прочие субсидии бюджетам городских округов на реализацию мероприятий перечня проектов народных инициатив - Подпрограмма "Государственная политика в сфере экономического развития Иркутской области» ГП Иркутской области «Экономическое развитие и инновационная экономика» на 2015-2020 годы».</t>
  </si>
  <si>
    <t>Физическая культура</t>
  </si>
  <si>
    <t>ФИЗИЧЕСКАЯ КУЛЬТУРА И СПОРТ</t>
  </si>
  <si>
    <t>53.5.1602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</si>
  <si>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</si>
  <si>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</si>
  <si>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53.5.0000</t>
  </si>
  <si>
    <t>Предоставление мер социальной поддержки многодетным и малоимущим семьям (питание)</t>
  </si>
  <si>
    <t>53.0.0000</t>
  </si>
  <si>
    <t>Предоставление гражданам субсидий на оплату жилых помещений и коммунальных услуг</t>
  </si>
  <si>
    <t>14.2.1000</t>
  </si>
  <si>
    <t>Иные бюджетные ассигнования</t>
  </si>
  <si>
    <t>Предоставление субсидии СО НКО на реализацию социально значимых проектов</t>
  </si>
  <si>
    <t>14.2.0000</t>
  </si>
  <si>
    <t>Подпрограмма "Поддержка социально ориентированных некоммерческих организаций города Усолье-Сибирское" на 2015-2017 годы</t>
  </si>
  <si>
    <t>14.0.0000</t>
  </si>
  <si>
    <t>Муниципальная программа "Социальная поддержка населения" на 2015-2017 годы</t>
  </si>
  <si>
    <t>Другие вопросы в области социальной политики</t>
  </si>
  <si>
    <t>53.5.0502</t>
  </si>
  <si>
    <t>53.3.0111</t>
  </si>
  <si>
    <t>Социальное обеспечение и иные выплаты населению</t>
  </si>
  <si>
    <t>53.3.0000</t>
  </si>
  <si>
    <t>15.2.0000</t>
  </si>
  <si>
    <t>Подпрограмма "Обеспечение жильем молодых семей" на 2015-2017 годы</t>
  </si>
  <si>
    <t>15.0.0000</t>
  </si>
  <si>
    <t>Муниципальная программа города Усолье-Сибирское  "Обеспечение населения доступным жильем" на 2015-2017 годы</t>
  </si>
  <si>
    <t>Социальное обеспечение населения</t>
  </si>
  <si>
    <t>14.1.4000</t>
  </si>
  <si>
    <t>Последние почести в случае смерти лица, удостоенного звания "Почетный гражданин муниципального образования "город Усолье-Сибирское"</t>
  </si>
  <si>
    <t>14.1.3000</t>
  </si>
  <si>
    <t>Расходы, связанные с изготовлением Почетных лент и удостоверений для вручения Почетным гражданам города</t>
  </si>
  <si>
    <t>14.1.2000</t>
  </si>
  <si>
    <t>Ежемесячная выплата и ежегодная единовременная выплата ко Дню города Почетным гражданам города</t>
  </si>
  <si>
    <t>14.1.1000</t>
  </si>
  <si>
    <t>Выплата пенсии за выслугу лет лицам, замещавшим должности муниципальной службы в администрации города Усолье-Сибирское"</t>
  </si>
  <si>
    <t>14.1.0000</t>
  </si>
  <si>
    <t>Подпрограмма "Социальная поддержка отдельных категорий граждан города Усолье-Сибирское" на 2015-217 годы</t>
  </si>
  <si>
    <t>Пенсионное обеспечение</t>
  </si>
  <si>
    <t>Социальная политика</t>
  </si>
  <si>
    <t>12.1.5000</t>
  </si>
  <si>
    <t>Решение организационных вопросов по участию в Российском Союзе Исторических Городов и Регионов</t>
  </si>
  <si>
    <t>12.1.4000</t>
  </si>
  <si>
    <t>Поддержка молодых дарований</t>
  </si>
  <si>
    <t>12.1.3000</t>
  </si>
  <si>
    <t>Предоставление населению города разнообразных услуг социально-культурного, просветительского, развлекательного характера МБКДУ "Дворец культуры", МБУК "ДК "Мир"</t>
  </si>
  <si>
    <t>12.1.2005</t>
  </si>
  <si>
    <t>Обеспечение функционирования МКУ "ЦБУК г. Усолье-Сибирское"</t>
  </si>
  <si>
    <t>12.1.1002</t>
  </si>
  <si>
    <t>Оснащение периодическими изданиями (газеты, журналы)"</t>
  </si>
  <si>
    <t>12.1.1001</t>
  </si>
  <si>
    <t>Комплектование библиотечного фонда МБУК «Усольская городская централизованная библиотечная система»</t>
  </si>
  <si>
    <t>12.1.0000</t>
  </si>
  <si>
    <t>Подпрограмма "Создание единого культурного пространства и развитие архивного дела городе Усолье-Сибирское" на 2015-2017 годы</t>
  </si>
  <si>
    <t>12.0.0000</t>
  </si>
  <si>
    <t>Муниципальная программа "Развитие культуры и архивного дела" на 2015-2017 годы</t>
  </si>
  <si>
    <t>Другие вопросы в области культуры, кинематографии</t>
  </si>
  <si>
    <t>12.1.5144</t>
  </si>
  <si>
    <t>Иные межбюджетные трансферты на комплектование книжных фондов библиотек муниципальных образований за счет средств федерального бюджета</t>
  </si>
  <si>
    <t>12.1.2004</t>
  </si>
  <si>
    <t>Обеспечение функционирования МБКДУ "Дворец культуры"</t>
  </si>
  <si>
    <t>12.1.2003</t>
  </si>
  <si>
    <t>Обеспечение функционирования МБУК "ДК "Мир"</t>
  </si>
  <si>
    <t>12.1.2002</t>
  </si>
  <si>
    <t>Обеспечение функционирования МБУК "Усольский историко-краеведческий музей"</t>
  </si>
  <si>
    <t>12.1.2001</t>
  </si>
  <si>
    <t>Обеспечение функционирования МБУК "Усольская городская централизованная библиотечная система"</t>
  </si>
  <si>
    <t>12.1.0105</t>
  </si>
  <si>
    <t>Культура</t>
  </si>
  <si>
    <t>КУЛЬТУРА, КИНЕМАТОГРАФИЯ</t>
  </si>
  <si>
    <t>13.3.2400</t>
  </si>
  <si>
    <t>Проведение праздничного мероприятия "Счастливое детство"</t>
  </si>
  <si>
    <t>13.3.2300</t>
  </si>
  <si>
    <t>Проведение спортивно-массовых мероприятий совместно с общественной организацией "Патриоты России"</t>
  </si>
  <si>
    <t>13.3.2200</t>
  </si>
  <si>
    <t>Проведение спартакиады "за ЗОЖ"</t>
  </si>
  <si>
    <t>13.3.2100</t>
  </si>
  <si>
    <t>Проведение спортивно- массового мероприятия "Лучший мяч" (матч по футболу)</t>
  </si>
  <si>
    <t>13.3.0000</t>
  </si>
  <si>
    <t>Подпрограмма "Профилактика безнадзорности и правонарушений несовершеннолетних" на 2015-2017 годы</t>
  </si>
  <si>
    <t>13.2.6100</t>
  </si>
  <si>
    <t>Выплата подъемных вновь привлеченным врачам (фтизиатр, инфекционист)</t>
  </si>
  <si>
    <t>13.2.5200</t>
  </si>
  <si>
    <t>Проведение консультаций с наркозависимыми и их окружением с целью создания у лиц, употребляющих наркотики в немедицинских целях и их окружения, мотивации на реабилитацию и ресоциализацию</t>
  </si>
  <si>
    <t>13.2.5100</t>
  </si>
  <si>
    <t>Проведение семинаров с созависимыми родственниками наркозависимых с привлечением общественных объединений</t>
  </si>
  <si>
    <t>13.2.4400</t>
  </si>
  <si>
    <t>Проведение социально-психологического тестирования обучающихся, направленное на выявление уровня наркотизации</t>
  </si>
  <si>
    <t>13.2.4300</t>
  </si>
  <si>
    <t>Организация индивидуальной работы специалистами-психологами по оказанию адресной психологической помощи</t>
  </si>
  <si>
    <t>13.2.4200</t>
  </si>
  <si>
    <t>Приобретение тест-систем на определение наркотиков в организме человека</t>
  </si>
  <si>
    <t>13.2.4100</t>
  </si>
  <si>
    <t>Проведение тестирования подростков и молодежи на диагностическом комплексе "Лира-100"</t>
  </si>
  <si>
    <t>13.2.3300</t>
  </si>
  <si>
    <t>Организация мероприятий по развитию и поддержке добровольческого (волонтерского) движения в г. Усолье-Сибирское</t>
  </si>
  <si>
    <t>13.2.3200</t>
  </si>
  <si>
    <t>Организация проведения акций, конкурсов, массовых мероприятий по профилактике социально-негативных явлений и социально-значимых заболеваний в подростковой и молодежной среде</t>
  </si>
  <si>
    <t>13.2.3100</t>
  </si>
  <si>
    <t>Организация комплекса мероприятий (семинаров, тренингов, круглых столов и т.д) по профилактике социально-негативных явлений среди обучающихся в образовательных организациях силами привлеченных исполнителей</t>
  </si>
  <si>
    <t>13.2.2000</t>
  </si>
  <si>
    <t>Информирование населения города о профилактике социально-значимых заболеваний через СМИ</t>
  </si>
  <si>
    <t>13.2.1000</t>
  </si>
  <si>
    <t>Организация изготовления буклетов, листовок, методичек, стендов, баннеров по профилактике социально-значимых заболеваний (наркомании, алкоголизма, табакокурения, ВИЧ-инфекции, туберкулеза), пропаганде здорового образа жизни</t>
  </si>
  <si>
    <t>13.2.0000</t>
  </si>
  <si>
    <t>Подпрограмма "Комплексные меры профилактики злоупотребления наркотическими средствами и психотропными веществами" на 2015-2017 годы</t>
  </si>
  <si>
    <t>13.0.0000</t>
  </si>
  <si>
    <t>Муниципальная программа "Молодежная политика" на 2015-2017 годы</t>
  </si>
  <si>
    <t>10.5.1500</t>
  </si>
  <si>
    <t>Обеспечение деятельности МКУ «ЦБ УО»</t>
  </si>
  <si>
    <t>10.5.1400</t>
  </si>
  <si>
    <t>Обеспечение деятельности МКУ «ИМЦ»</t>
  </si>
  <si>
    <t>10.5.0000</t>
  </si>
  <si>
    <t>Подпрограмма "Обеспечение организационных, информационных и методических профессиональных потребностей педагогических и руководящих работников образовательных учреждений"</t>
  </si>
  <si>
    <t>10.3.4100</t>
  </si>
  <si>
    <t>Проведение праздничных мероприятий, посвященных чествованию педагогов и педагогических коллективов</t>
  </si>
  <si>
    <t>10.3.0000</t>
  </si>
  <si>
    <t>Подпрограмма  "Развитие дополнительного образования города Усолье-Сибирское" на 2015-2017 годы</t>
  </si>
  <si>
    <t>10.2.4100</t>
  </si>
  <si>
    <t>10.2.3400</t>
  </si>
  <si>
    <t>Мероприятия, обеспечивающие реализацию Концепции духовно-нравственного развития и воспитания личности гражданина России</t>
  </si>
  <si>
    <t>10.2.3300</t>
  </si>
  <si>
    <t>Участие в областном образовательном форуме "Образование Приангарья"</t>
  </si>
  <si>
    <t>10.2.3100</t>
  </si>
  <si>
    <t>Проведение профессиональных педагогических конкурсов, конференций</t>
  </si>
  <si>
    <t>10.2.1700</t>
  </si>
  <si>
    <t>Организация государственной итоговой аттестации выпускников</t>
  </si>
  <si>
    <t>10.2.1600</t>
  </si>
  <si>
    <t>Организация и проведение психолого-медикопедагогической комиссии</t>
  </si>
  <si>
    <t>10.2.0000</t>
  </si>
  <si>
    <t>Подпрограмма  "Развитие начального общего, основного общего, среднего общего образования города Усолье-Сибирское" на 2015-2017 годы</t>
  </si>
  <si>
    <t>10.1.4100</t>
  </si>
  <si>
    <t>10.1.2300</t>
  </si>
  <si>
    <t>Проведение праздничных мероприятий с воспитанниками</t>
  </si>
  <si>
    <t>10.1.2200</t>
  </si>
  <si>
    <t>Проведение конкурсов профессионального мастерства, конференций</t>
  </si>
  <si>
    <t>10.1.1400</t>
  </si>
  <si>
    <t>Организация и проведение психолого-медико-педагогической комиссии</t>
  </si>
  <si>
    <t>10.1.0000</t>
  </si>
  <si>
    <t>Подпрограмма  "Развитие дошкольного образования города Усолье-Сибирское" на 2015-2017годы</t>
  </si>
  <si>
    <t>10.0.0000</t>
  </si>
  <si>
    <t>Муниципальная программа города Усолье-Сибирское "Развитие образования" на 2015-2017 годы</t>
  </si>
  <si>
    <t>Другие вопросы в области образования</t>
  </si>
  <si>
    <t>13.3.1000</t>
  </si>
  <si>
    <t>Организация занятости в летний период целевой смены «трудных» подростков на базе детских клубов по месту жительства</t>
  </si>
  <si>
    <t>13.1.5300</t>
  </si>
  <si>
    <t>Проведение городских мероприятий, конкурсов, акций депутатами Молодежного парламента при Думе города Усолье-Сибирское</t>
  </si>
  <si>
    <t>13.1.5200</t>
  </si>
  <si>
    <t>Участие депутатов Молодежного парламента при Думе города Усолье-Сибирское в летней городской спартакиаде</t>
  </si>
  <si>
    <t>13.1.5100</t>
  </si>
  <si>
    <t>проведение торжественной церемонии посвящения в депутаты  Молодежного парламента при Думе города Усолье-Сибирское</t>
  </si>
  <si>
    <t>13.1.4000</t>
  </si>
  <si>
    <t>Проведение мероприятий для молодых семей. Оказание психологических и иных консультационных услуг</t>
  </si>
  <si>
    <t>13.1.3200</t>
  </si>
  <si>
    <t>Участие победителей городских конкурсов, спортивных соревнований в областных мероприятиях</t>
  </si>
  <si>
    <t>13.1.3100</t>
  </si>
  <si>
    <t>Вручение стипендии мэра лучшим студентам профессиональных образовательных организаций города</t>
  </si>
  <si>
    <t>13.1.3000</t>
  </si>
  <si>
    <t>Организация праздников, семинаров, форумов, конкурсов для творческой молодежи</t>
  </si>
  <si>
    <t>13.1.2000</t>
  </si>
  <si>
    <t>Проведение городских мероприятий по вопросам гражданского, патриотического и духовно-нравственного воспитания</t>
  </si>
  <si>
    <t>13.1.1100</t>
  </si>
  <si>
    <t>Проведение ярмарки профессиональных образовательных организаций "Я выбираю будущее!"</t>
  </si>
  <si>
    <t>13.1.1000</t>
  </si>
  <si>
    <t>Содействие трудовой занятости обучающихся и студентов</t>
  </si>
  <si>
    <t>13.1.0000</t>
  </si>
  <si>
    <t>Подпрограмма "Молодежь города Усолье-Сибирское" на 2015-2017 годы</t>
  </si>
  <si>
    <t>10.4.2400</t>
  </si>
  <si>
    <t>организация трудовой занятости несовершеннолетних, в том числе состоящих на учете в общеобразовательных организациях и правоохранительных органах в летний период</t>
  </si>
  <si>
    <t>10.4.2300</t>
  </si>
  <si>
    <t>Проведение спартакиады лагерей дневного пребывания</t>
  </si>
  <si>
    <t>10.4.2200</t>
  </si>
  <si>
    <t>Софинансирование расходных обязательств на оплату стоимости набора продуктов питания для детей в организованных органами местного самоуправления оздоровительных лагерях с дневным пребыванием детей</t>
  </si>
  <si>
    <t>10.4.2100</t>
  </si>
  <si>
    <t>Организация работы лагерей с дневным пребыванием детей на базе общеобразовательных организаций</t>
  </si>
  <si>
    <t>10.4.1200</t>
  </si>
  <si>
    <t>Укрепление материальной базы детского оздоровительного лагеря "Смена"</t>
  </si>
  <si>
    <t>10.4.1100</t>
  </si>
  <si>
    <t>Организация работы детского оздоровительного лагеря "Смена"</t>
  </si>
  <si>
    <t>10.4.0200</t>
  </si>
  <si>
    <t>Субсидия в целях софинансирования расходов, связанных с оплатой набора продуктов питания в лагерях с дневным пребыванием детей, организованных органами местного самоуправления по основному мероприятию "Организация отдыха и оздоровления детей в рамках полномочий министерства социального развития, опеки и попечительства Иркутской области" по ГП Иркутской области "Социальная поддержка населения" на 2014-2018 годы</t>
  </si>
  <si>
    <t>10.4.0000</t>
  </si>
  <si>
    <t>Подпрограмма "Организация отдыха и занятости детей в каникулярное время" на 2015-2017 годы</t>
  </si>
  <si>
    <t>Молодежная политика и оздоровление детей</t>
  </si>
  <si>
    <t>10.3.2500</t>
  </si>
  <si>
    <t>Мероприятия военно-патриотического воспитания</t>
  </si>
  <si>
    <t>10.3.2400</t>
  </si>
  <si>
    <t>Мероприятия экологической направленности</t>
  </si>
  <si>
    <t>10.3.2300</t>
  </si>
  <si>
    <t>Мероприятия спортивной направленности</t>
  </si>
  <si>
    <t>10.3.2200</t>
  </si>
  <si>
    <t>Военно-спортивные мероприятия</t>
  </si>
  <si>
    <t>10.3.2100</t>
  </si>
  <si>
    <t>Творческие конкурсы и фестивали для обучающихся</t>
  </si>
  <si>
    <t>10.3.1500</t>
  </si>
  <si>
    <t>приобретение автобуса для МБОУ  ДОД "ДЮСШ №1"</t>
  </si>
  <si>
    <t>10.3.1400</t>
  </si>
  <si>
    <t>Проведение противопожарных мероприятий в учреждениях дополнительного образования</t>
  </si>
  <si>
    <t>10.3.1302</t>
  </si>
  <si>
    <t>10.3.1300</t>
  </si>
  <si>
    <t>Обеспечение функционирования МБОУДОД "ДМШ", МБОУДОД "ДХШ", создание условий для осуществления воспитательно-образовательного процесса</t>
  </si>
  <si>
    <t>10.3.1200</t>
  </si>
  <si>
    <t>Обеспечение функционирования МБОУ ДОД "ДДТ", МБОУ ДОД "ДЮСШ №1", МБОУ ДОД "СЮН", создание условий для осуществления воспитательно-образовательного процесса</t>
  </si>
  <si>
    <t>10.3.1100</t>
  </si>
  <si>
    <t>Ежемесячные компенсационные выплаты в учреждениях дополнительного образования (МБОУ ДОД "ДДТ", МБОУ ДОД "ДЮСШ № 1", МБОУ ДОД "СЮН")</t>
  </si>
  <si>
    <t>10.3.0105</t>
  </si>
  <si>
    <t>10.2.2200</t>
  </si>
  <si>
    <t>Капитальные ремонты общеобразовательных учреждений</t>
  </si>
  <si>
    <t>10.2.2100</t>
  </si>
  <si>
    <t>Капитальный ремонт пишеблоков</t>
  </si>
  <si>
    <t>10.2.1500</t>
  </si>
  <si>
    <t>Обеспечение доступа Интернет общеобразовательным учреждениям</t>
  </si>
  <si>
    <t>10.2.1400</t>
  </si>
  <si>
    <t>Проведение противопожарных мероприятий в общеобразовательных учреждениях</t>
  </si>
  <si>
    <t>10.2.1302</t>
  </si>
  <si>
    <t>Субвенции на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образовательных организациях, реализующих программы начального общего, основного общего, среднего общего образования, обеспечение дополнительного образования детей в муниципальных общеобразовательных организациях</t>
  </si>
  <si>
    <t>10.2.1300</t>
  </si>
  <si>
    <t>Организация государственной аккредитации и лицензирования общеобразовательных учреждений</t>
  </si>
  <si>
    <t>10.2.1200</t>
  </si>
  <si>
    <t>Обеспечение функционирования общеобразовательных учреждений, создание условий для осуществления воспитательно-образовательного процесса</t>
  </si>
  <si>
    <t>10.2.1100</t>
  </si>
  <si>
    <t>Ежемесячные компенсационные выплаты в общеобразовательных учреждениях</t>
  </si>
  <si>
    <t>10.2.0105</t>
  </si>
  <si>
    <t>Общее образование</t>
  </si>
  <si>
    <t>10.1.1600</t>
  </si>
  <si>
    <t>Оснащение ДОУ</t>
  </si>
  <si>
    <t>10.1.1500</t>
  </si>
  <si>
    <t>Проведение капитальных ремонтов ДОУ</t>
  </si>
  <si>
    <t>10.1.1301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</si>
  <si>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образовательных организациях, реализующих программы дошкольного образования</t>
  </si>
  <si>
    <t>10.1.1300</t>
  </si>
  <si>
    <t>Проведение противопожарных мероприятий в дошкольных образовательных учреждениях</t>
  </si>
  <si>
    <t>10.1.1200</t>
  </si>
  <si>
    <t>Обеспечение функционирования дошкольных образовательных учреждений, создание условий для осуществления воспитательно-образовательного процесса</t>
  </si>
  <si>
    <t>10.1.1100</t>
  </si>
  <si>
    <t>ежемесячные компенсационные выплаты в дошкольных образовательных учреждениях</t>
  </si>
  <si>
    <t>10.1.0402</t>
  </si>
  <si>
    <t>Софинансирование расходных обязательств органов местного самоуправления муниципальных образований Иркутской области  по  вопросам местного  значения по организации предоставления  общедоступного и бесплатного дошкольного, начального общего, основного общего, среднего общего образования на территории муниципального образования  на обеспечение среднесуточного набора продуктов питания детей и подростков, находящихся под диспансерным наблюдением у фтизиатра по 4-5 группе (Субсидия на туберкулезников (ГП Развитие здравоохранения)</t>
  </si>
  <si>
    <t>10.1.0105</t>
  </si>
  <si>
    <t>Дошкольное образование</t>
  </si>
  <si>
    <t>Образование</t>
  </si>
  <si>
    <t>19.2.1000</t>
  </si>
  <si>
    <t>Опашка минерализованной полосы по периметру жилого сектора</t>
  </si>
  <si>
    <t>19.2.0000</t>
  </si>
  <si>
    <t>Подпрограмма  "Реализация полномочий органов местного самоуправления муниципального образования "город Усолье-Сибирское" по обеспечению первичных мер пожарной безопасности" на 2015 - 2017 годы</t>
  </si>
  <si>
    <t>19.0.0000</t>
  </si>
  <si>
    <t>Муниципальная программа "Обеспечение комплексных мер по предупреждению и ликвидации чрезвычайных ситуаций природного и техногенного характера и обеспечение пожарной безопасности" на 2015-2017 годы</t>
  </si>
  <si>
    <t>16.4.9000</t>
  </si>
  <si>
    <t>16.4.8000</t>
  </si>
  <si>
    <t>Строительство нового кладбища</t>
  </si>
  <si>
    <t>16.4.6000</t>
  </si>
  <si>
    <t>Строительство дорог нового кладбища</t>
  </si>
  <si>
    <t>16.4.5000</t>
  </si>
  <si>
    <t>Озеленение, формовочная обрезка деревьев</t>
  </si>
  <si>
    <t>16.4.4000</t>
  </si>
  <si>
    <t>Углубление русла реки Шелестиха для предотвращения подтопления жилых домов и дорог города Усолье-Сибирское</t>
  </si>
  <si>
    <t>16.4.3400</t>
  </si>
  <si>
    <t>Содержание городского кладбища</t>
  </si>
  <si>
    <t>16.4.3300</t>
  </si>
  <si>
    <t>Содержание городского мемориала памяти</t>
  </si>
  <si>
    <t>16.4.3200</t>
  </si>
  <si>
    <t>Содержание нижнего парка города Усолье-Сибирское</t>
  </si>
  <si>
    <t>16.4.3100</t>
  </si>
  <si>
    <t>Обеспечение проведения месячника санитарной очистки города Усолье-Сибирское</t>
  </si>
  <si>
    <t>16.4.2000</t>
  </si>
  <si>
    <t>Сопровождение проведения городских мероприятий</t>
  </si>
  <si>
    <t>16.4.1000</t>
  </si>
  <si>
    <t>Содержание наружного освещения города Усолье-Сибирское</t>
  </si>
  <si>
    <t>16.4.0105</t>
  </si>
  <si>
    <t>16.4.0000</t>
  </si>
  <si>
    <t>Подпрограмма"Благоустройство территории города Усолье-Сибирское" на 2015-2017 годы</t>
  </si>
  <si>
    <t>16.0.0000</t>
  </si>
  <si>
    <t>Муниципальная программа "Развитие жилищно-коммунального хозяйства" на 2015-2017 годы</t>
  </si>
  <si>
    <t>Благоустройство</t>
  </si>
  <si>
    <t>16.6.4000</t>
  </si>
  <si>
    <t>Проектирование сетей водоснабжения города Усолье-Сибирское</t>
  </si>
  <si>
    <t>16.6.3000</t>
  </si>
  <si>
    <t>Технические мероприятия</t>
  </si>
  <si>
    <t>16.6.2000</t>
  </si>
  <si>
    <t xml:space="preserve"> Актуализация схем теплоснабжения, водоснабжения и водопотребления города Усолье-Сибирское</t>
  </si>
  <si>
    <t>16.6.1000</t>
  </si>
  <si>
    <t>Установка общедомовых приборов учета энергоресурсов в городе Усолье-Сибирское и установка индивидуальных квартирных приборов в муниципальном жилищном фонде</t>
  </si>
  <si>
    <t>16.6.0000</t>
  </si>
  <si>
    <t>Подпрограмма" Энергосбережение и повышение энергетической эффективности города Усолье-Сибирское" на 2015-2017 годы</t>
  </si>
  <si>
    <t>Коммунальное хозяйство</t>
  </si>
  <si>
    <t>64.Г.0202</t>
  </si>
  <si>
    <t>Капитальные вложения в объекты государственной (муниципальной) собственности</t>
  </si>
  <si>
    <t>Исполнение судебных актов по обеспечению жилыми помещениями детей-сирот и детей, оставшихся без попечения родителей,  лиц из числа детей-сирот и детей, оставшихся без попечения родителей, вынесенных в соответствии с Законом Иркутской области от 22 июня 2010 года № 50-ОЗ "О дополнительных гарантиях прав детей-сирот и детей, оставшихся без попечения родителей, на жилое помещение в Иркутской области" и Законом Иркутской области от 29.06.2010 № 52-ОЗ "О наделении органов местного самоуправления областными государственными полномочиями детей-сирот и детей, оставшихся без попечения родителей, лиц из числа детей-сирот и детей, оставшихся без попечения родителей, жилыми помещениями по договорам социнального найма в Иркутской области"</t>
  </si>
  <si>
    <t>64.Г.0000</t>
  </si>
  <si>
    <t>64.5.9502</t>
  </si>
  <si>
    <t>переселение граждан за счет фонда</t>
  </si>
  <si>
    <t>64.5.0000</t>
  </si>
  <si>
    <t>64.0.0000</t>
  </si>
  <si>
    <t>16.2.3000</t>
  </si>
  <si>
    <t>Текущий ремонт крыш</t>
  </si>
  <si>
    <t>16.2.2000</t>
  </si>
  <si>
    <t>Ремонт квартир ветеранов ВОВ</t>
  </si>
  <si>
    <t>16.2.1000</t>
  </si>
  <si>
    <t>Текущий ремонт помещений</t>
  </si>
  <si>
    <t>16.2.0000</t>
  </si>
  <si>
    <t>Подпрограмма "Текущий ремонт жилищного фонда города Усолье-Сибирское" на 2015-2017 годы</t>
  </si>
  <si>
    <t>16.1.3000</t>
  </si>
  <si>
    <t>Своевременна ежемесячная оплата взносов на капитальный ремонт многоквартирных домов в доле муниципальных жилых и нежилых помещений Региональному оператору</t>
  </si>
  <si>
    <t>16.1.1000</t>
  </si>
  <si>
    <t>Обеспечение мероприятий по капитальному ремонту многоквартирных  домов города, включенных в первый пятилетний план реализации Региональной программы капитального ремонта общего имущества в многоквартирных домах на территории Иркутской области на 2014 - 2043 годы</t>
  </si>
  <si>
    <t>16.1.0000</t>
  </si>
  <si>
    <t>15.1.9602</t>
  </si>
  <si>
    <t>Обеспечение мероприятий по переселению граждан из аварийного жилищного фонда</t>
  </si>
  <si>
    <t>15.1.9502</t>
  </si>
  <si>
    <t>Переселение граждан за счет средств фонда реформирования ЖКХ</t>
  </si>
  <si>
    <t>15.1.0000</t>
  </si>
  <si>
    <t>Подпрограмма "Переселение граждан из аварийного жилищного фонда в городе Усолье-Сибирское" на 2015-2017 годы</t>
  </si>
  <si>
    <t>Жилищное хозяйство</t>
  </si>
  <si>
    <t>Жилищно-коммунальное хозяйство</t>
  </si>
  <si>
    <t>18.1.2000</t>
  </si>
  <si>
    <t>Оказание финансовой поддержки субъектам малого и среднего предпринимательства</t>
  </si>
  <si>
    <t>18.1.1000</t>
  </si>
  <si>
    <t>Размещение информационных материалов в СМИ, освещающих вопросы развития малого и среднего предпринимательства"</t>
  </si>
  <si>
    <t>18.1.0000</t>
  </si>
  <si>
    <t>Подпрограмма "Поддержка и развитие малого и среднего предпринимательства в городе Усолье-Сибирское"</t>
  </si>
  <si>
    <t>18.0.0000</t>
  </si>
  <si>
    <t>Муниципальная программа "Муниципальная поддержка приоритетных отраслей экономики" на 2015-2017 годы</t>
  </si>
  <si>
    <t>17.4.3100</t>
  </si>
  <si>
    <t>Внесение изменений в градостроительную документацию</t>
  </si>
  <si>
    <t>16.7.1000</t>
  </si>
  <si>
    <t>16.7.0000</t>
  </si>
  <si>
    <t>Подпрограмма "Организация и обеспечение контроля над осуществлением капитального строительства, реконструкции, капитального и текущего ремонта объектов муниципальной собственностьи" на 2015-2017 годы</t>
  </si>
  <si>
    <t>Другие вопросы в области национальной экономики</t>
  </si>
  <si>
    <t>16.5.5000</t>
  </si>
  <si>
    <t>Техническое обслуживание системы видеонаблюдения</t>
  </si>
  <si>
    <t>16.5.4000</t>
  </si>
  <si>
    <t>Приобретение оборудования для повышения уровня безопасности дорожного движения</t>
  </si>
  <si>
    <t>16.5.3000</t>
  </si>
  <si>
    <t>Устройство дорожной разметки</t>
  </si>
  <si>
    <t>16.5.2000</t>
  </si>
  <si>
    <t>Приведение в соответствие дорожных знаков согласно ГОСТ Р 52289-04</t>
  </si>
  <si>
    <t>16.5.1000</t>
  </si>
  <si>
    <t>Содержание, ремонт светофорных объектов.</t>
  </si>
  <si>
    <t>16.5.0000</t>
  </si>
  <si>
    <t>Подпрограмма "Повышение безопасности дорожного движения города Усолье-Сибирское" на 2015-2017 годы</t>
  </si>
  <si>
    <t>16.3.4000</t>
  </si>
  <si>
    <t>Ремонт внутриквартальных дорог</t>
  </si>
  <si>
    <t>16.3.3000</t>
  </si>
  <si>
    <t>Ремонт дорог к садоводствам</t>
  </si>
  <si>
    <t>16.3.2000</t>
  </si>
  <si>
    <t>Содержание дорог местного значения</t>
  </si>
  <si>
    <t>16.3.0100</t>
  </si>
  <si>
    <t>Субсидия на ремонт дорог к садоводствам за счет средств областного бюджета</t>
  </si>
  <si>
    <t>16.3.0000</t>
  </si>
  <si>
    <t>Подпрограмма "Развитие дорожного хозяйства города Усолье-Сибирское" на 2015-2017 годы</t>
  </si>
  <si>
    <t>Дорожное хозяйство (дорожные фонды)</t>
  </si>
  <si>
    <t>68.Г.0103</t>
  </si>
  <si>
    <t>Субвенция на осуществление отдельных областных государственных полномочий в области отлова, транспортировки и передержки безнадзорных собак и кошек в Иркутской области</t>
  </si>
  <si>
    <t>68.Г.0000</t>
  </si>
  <si>
    <t>68.0.0000</t>
  </si>
  <si>
    <t>Сельское хозяйство и рыболовство</t>
  </si>
  <si>
    <t>61.3.0103</t>
  </si>
  <si>
    <t>Осуществление отдельных областных государственных полномочий в сфере водоснабжения и водоотведения</t>
  </si>
  <si>
    <t>61.3.0102</t>
  </si>
  <si>
    <t>Осуществление отдельных областных государственных полномочий в области регулирования тарифов на услуги организаций коммунального комплекса</t>
  </si>
  <si>
    <t>61.3.0000</t>
  </si>
  <si>
    <t>61.0.0000</t>
  </si>
  <si>
    <t>Общеэкономические вопросы</t>
  </si>
  <si>
    <t>Национальная экономика</t>
  </si>
  <si>
    <t>19.3.1000</t>
  </si>
  <si>
    <t>Эксплуатационно-техническое обслуживание системы оповещения органов управления, населения города об опасностях, возникающих при ведении военных действий или вследствие этих действий, а так же об угрозе возникновения или о возникновении чрезвычайных ситуаций природного и техногенного характера, включая услуги связи для организации управления комплексом технических средств оповещения П-166МАСПО ГО</t>
  </si>
  <si>
    <t>19.3.0000</t>
  </si>
  <si>
    <t>Подпрограмма  «Поддержка в состоянии постоянной готовности к использованию системы оповещения органов управления, населения об опасностях, возникающих при ведении военных действий или вследствие этих действий, а так же об угрозе возникновения или о возникновении чрезвычайных ситуаций природного и техногенного характера на 2015-2017 годы»</t>
  </si>
  <si>
    <t>19.2.3000</t>
  </si>
  <si>
    <t>Изготовление памяток на противопожарную тематику</t>
  </si>
  <si>
    <t>19.2.2000</t>
  </si>
  <si>
    <t>Изготовление и монтаж баннеров на противопожарную тематику</t>
  </si>
  <si>
    <t>19.1.1000</t>
  </si>
  <si>
    <t>Обеспечение деятельности постоянно действующего органа управления гражданской обороны, предупреждения и ликвидации чрезвычайных ситуаций и органа повседневного управления города Усолье-Сибирское - МКУ "Служба города Усолье-Сибирское по решению вопросов гражданской обороны, чрезвычайных ситуаций и пожарной безопасности" по реализации полномочий органов местного самоуправления муниципального образования "город Усолье-Сибирское" по защите населения и территорий от чрезвычайных ситуаций, гражданской обороне</t>
  </si>
  <si>
    <t>19.1.0000</t>
  </si>
  <si>
    <t>Подпрограмма "Обеспечение реализации полномочий органов местного самоуправления муниципального образования "город Усолье-Сибирское" по защите населения и территорий от чрезвычайных ситуаций, гражданской обороне" на 2015-2017 годы</t>
  </si>
  <si>
    <t>17.4.7000</t>
  </si>
  <si>
    <t>Накопление, восполнение резерва материальных ресурсов города Усолье-Сибирское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</si>
  <si>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</si>
  <si>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</si>
  <si>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90.А.0600</t>
  </si>
  <si>
    <t>Субвенции на 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</si>
  <si>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90.А.0500</t>
  </si>
  <si>
    <t>Субвенции на 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</si>
  <si>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90.А.0000</t>
  </si>
  <si>
    <t>90.0.0000</t>
  </si>
  <si>
    <t>Осуществление отдельных областных государственных полномочий в сфере труда</t>
  </si>
  <si>
    <t>57.1.0000</t>
  </si>
  <si>
    <t>57.0.0000</t>
  </si>
  <si>
    <t>55.1.0300</t>
  </si>
  <si>
    <t>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</si>
  <si>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55.1.0000</t>
  </si>
  <si>
    <t>Субсидии бюджетам муниципальных образований Иркутской области на развитие домов культуры</t>
  </si>
  <si>
    <t>55.0.0000</t>
  </si>
  <si>
    <t>Государственная программа Иркутской области «Развитие культуры» на 2014-2018 годы</t>
  </si>
  <si>
    <t>17.4.5300</t>
  </si>
  <si>
    <t>Предоставление статистической информации</t>
  </si>
  <si>
    <t>17.3.4400</t>
  </si>
  <si>
    <t>Закупка товаров, работ, услуг для обеспечения деятельности сотрудников комитета по управлению муниципальным имуществом</t>
  </si>
  <si>
    <t>17.3.4300</t>
  </si>
  <si>
    <t>Повышение квалификации сотрудников комитета по управлению муниципальным имуществом</t>
  </si>
  <si>
    <t>17.3.4200</t>
  </si>
  <si>
    <t>Внедрение программного продукта для учета и управления муниципальным имуществом, система электронного документооборота, услуги по сопровождению программного обеспечения</t>
  </si>
  <si>
    <t>17.3.3300</t>
  </si>
  <si>
    <t>Содержание сооружений - водонапорных скважин</t>
  </si>
  <si>
    <t>17.3.3200</t>
  </si>
  <si>
    <t>Исполнение обязательств при владении и пользовании транспортными средствами (ОСАГО и транспортный налог)</t>
  </si>
  <si>
    <t>17.3.3100</t>
  </si>
  <si>
    <t>Содержание временно не эксплуатируемых объектов</t>
  </si>
  <si>
    <t>17.3.2100</t>
  </si>
  <si>
    <t>Обеспечение полноты зарегистрированных прав муниципального образования города Усолье-Сибирское на земельные участки, расположенные на территории муниципального образования города Усолье-Сибирское</t>
  </si>
  <si>
    <t>17.3.1500</t>
  </si>
  <si>
    <t>Списание и утилизация муниципального имущества</t>
  </si>
  <si>
    <t>17.3.1400</t>
  </si>
  <si>
    <t>Размещение информационных сообщений в печатном издании</t>
  </si>
  <si>
    <t>17.3.1300</t>
  </si>
  <si>
    <t>Услуги нотариуса, оплата государственной пошлины, возмещение расходов на уведомление кредиторов по делам о банктротстве</t>
  </si>
  <si>
    <t>17.3.1200</t>
  </si>
  <si>
    <t>Проведение рыночной оценки муниципального имущества и земельных участков</t>
  </si>
  <si>
    <t>17.3.1100</t>
  </si>
  <si>
    <t>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</si>
  <si>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17.3.0000</t>
  </si>
  <si>
    <t>Подпрограмма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2015-2017 годы</t>
  </si>
  <si>
    <t>12.1.6000</t>
  </si>
  <si>
    <t>Организация хранения, комплектования, учета и использования документов Архивного фонда Российской Федерации и других архивных документов МКУ "Муниципальный архив"</t>
  </si>
  <si>
    <t>06.2.2021</t>
  </si>
  <si>
    <t>Оплата по исполнительным листам</t>
  </si>
  <si>
    <t>06.2.0000</t>
  </si>
  <si>
    <t>06.0.0000</t>
  </si>
  <si>
    <t>Реализация государственных функций, связанных с общегосударственным управлением</t>
  </si>
  <si>
    <t>Другие общегосударственные вопросы</t>
  </si>
  <si>
    <t>17.4.6000</t>
  </si>
  <si>
    <t>Резервный фонд администрации города Усолье-Сибирское</t>
  </si>
  <si>
    <t>Резервные фонды</t>
  </si>
  <si>
    <t>17.1.1000</t>
  </si>
  <si>
    <t>Обеспечение эффективного управления муниципальными финансами формирования, организация исполнения бюджета города</t>
  </si>
  <si>
    <t>01.5.2005</t>
  </si>
  <si>
    <t>Функционирование органа финансового надзора (Контрольно-счетная палата города Усолье-Сибирское)</t>
  </si>
  <si>
    <t>01.5.0000</t>
  </si>
  <si>
    <t>01.0.0000</t>
  </si>
  <si>
    <t>Руководство и управление в сфере установленных функций органов государственной власти субъектов Российской Федерации и органов местного самоуправления</t>
  </si>
  <si>
    <t>Обеспечение деятельности финансовых, налоговых и таможенных органов и органов финансового (финансово-бюджетного) надзора</t>
  </si>
  <si>
    <t>53.3.0110</t>
  </si>
  <si>
    <t>Содержание и обеспечение деятельности муниципальных служащих, осуществляющих областные государственные полномочия по предоставлению гражданам субсидий на оплату жилых помещений и коммунальных услуг</t>
  </si>
  <si>
    <t>17.4.5200</t>
  </si>
  <si>
    <t>Обеспечение бесперебойной работы автоматизированных рабочих мест администрации города Усолье-Сибирское</t>
  </si>
  <si>
    <t>17.4.5100</t>
  </si>
  <si>
    <t>Обеспечение функционирования администрации города Усолье-Сибирское</t>
  </si>
  <si>
    <t>17.4.4600</t>
  </si>
  <si>
    <t xml:space="preserve">Глава местной администрации исполнительно-распорядительного органа муниципального образования </t>
  </si>
  <si>
    <t>17.3.4100</t>
  </si>
  <si>
    <t>основное мероприятие "Обеспечение деятельности КУМИ"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</si>
  <si>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</si>
  <si>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01.3.2003</t>
  </si>
  <si>
    <t>Функционирование представительных органов муниципальных образований</t>
  </si>
  <si>
    <t>01.3.0000</t>
  </si>
  <si>
    <t>Центральный аппарат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</si>
  <si>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</si>
  <si>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01.2.2002</t>
  </si>
  <si>
    <t>Глава муниципального образования "город Усолье-Сибирское"</t>
  </si>
  <si>
    <t>01.2.0000</t>
  </si>
  <si>
    <t>Глава муниципального образования</t>
  </si>
  <si>
    <t>Функционирование высшего должностного лица субъекта Российской Федерации и муниципального образования</t>
  </si>
  <si>
    <t>Общегосударственные вопросы</t>
  </si>
  <si>
    <t>5</t>
  </si>
  <si>
    <t>4</t>
  </si>
  <si>
    <t>3</t>
  </si>
  <si>
    <t>2</t>
  </si>
  <si>
    <t>1</t>
  </si>
  <si>
    <t>Сумма</t>
  </si>
  <si>
    <t>КВР</t>
  </si>
  <si>
    <t>ЦСР</t>
  </si>
  <si>
    <t>ПР</t>
  </si>
  <si>
    <t>РЗ</t>
  </si>
  <si>
    <t>Наименование</t>
  </si>
  <si>
    <t>Наименование показателя</t>
  </si>
  <si>
    <t>рублей</t>
  </si>
  <si>
    <t xml:space="preserve">ВСЕГО: </t>
  </si>
  <si>
    <t>Приложение № 9</t>
  </si>
  <si>
    <t>к решению Думы</t>
  </si>
  <si>
    <t>города Усолье-Сибирское</t>
  </si>
  <si>
    <t xml:space="preserve">по разделам, подразделам, целевым статьям (муниципальным программам города Усолье-Сибирское и непрограммным </t>
  </si>
  <si>
    <t xml:space="preserve">                                       направлениям деятельности) и группам видов расходов классификации расходов бюджетов</t>
  </si>
  <si>
    <t xml:space="preserve">                                        Распределение бюджетных ассигнований бюджета города Усолье-Сибирское на 2015 год</t>
  </si>
  <si>
    <t>Председатель комитета по  финансам</t>
  </si>
  <si>
    <t>администрации города Усолье-Сибирское</t>
  </si>
  <si>
    <t>Е.Г. Егорова</t>
  </si>
  <si>
    <t>Приложение № 10</t>
  </si>
  <si>
    <t>Распределение бюджетных ассигнований бюджета города Усолье-Сибирское на плановый период 2016-2017 годов</t>
  </si>
  <si>
    <t>по разделам, подразделам, целевым статьям (муниципальным программам города Усолье-Сибирское и непрограммным  направлениям деятельности)</t>
  </si>
  <si>
    <t>и группам  видов расходов классификации расходов бюджетов</t>
  </si>
  <si>
    <t>РзПр</t>
  </si>
  <si>
    <t>ВР</t>
  </si>
  <si>
    <t>2016 год</t>
  </si>
  <si>
    <t>2017 год</t>
  </si>
  <si>
    <t>ВСЕГО:</t>
  </si>
  <si>
    <t>0</t>
  </si>
  <si>
    <t>0100</t>
  </si>
  <si>
    <t>0102</t>
  </si>
  <si>
    <t>01 2 0000</t>
  </si>
  <si>
    <t>01 2 2002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</si>
  <si>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</si>
  <si>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100</t>
  </si>
  <si>
    <t>0103</t>
  </si>
  <si>
    <t>01 3 0000</t>
  </si>
  <si>
    <t xml:space="preserve">Функционирование представительных органов муниципальных образований </t>
  </si>
  <si>
    <t>01 3 2003</t>
  </si>
  <si>
    <t>200</t>
  </si>
  <si>
    <t>800</t>
  </si>
  <si>
    <t>0104</t>
  </si>
  <si>
    <t>Муниципальная программа города Усолье-Сибирское "Совершенствование муниципального регулирования" на 2015-2017 годы</t>
  </si>
  <si>
    <t>17 0 0000</t>
  </si>
  <si>
    <t>Подпрограмма "Обеспечение эффективного управления и распоряжения земельными участками и муниципальным имуществом на территории мунципального образования "город Усолье-Сибирское" на 2015-2017 годы</t>
  </si>
  <si>
    <t xml:space="preserve">0104 </t>
  </si>
  <si>
    <t>17 3 0000</t>
  </si>
  <si>
    <t>Мероприятие "Обеспечение деятельности Комитета по управлению муниципальным имуществом администрации города"</t>
  </si>
  <si>
    <t>17 3 4100</t>
  </si>
  <si>
    <t>17 4 0000</t>
  </si>
  <si>
    <t>Мероприятие "Глава  местной администрации (исполнительно-распорядительного органа муниципального образования"</t>
  </si>
  <si>
    <t>17 4 4600</t>
  </si>
  <si>
    <t>Мероприятие " Обеспечение функционирования администрации города Усолье-Сибирское"</t>
  </si>
  <si>
    <t>17 4 5100</t>
  </si>
  <si>
    <t>Мероприятие " Обеспечение бесперебойной работы автоматизированных рабочих мест администрации города Усолье-Сибирское"</t>
  </si>
  <si>
    <t>17 4 5200</t>
  </si>
  <si>
    <t xml:space="preserve">Содержание и обеспечение деятельности муниципальных служащих, осуществляющих областные государственные полномочия по предоставлению гражданам субсидий на оплату жилых помещений и коммунальных услуг </t>
  </si>
  <si>
    <t>53 3 0110</t>
  </si>
  <si>
    <t>0106</t>
  </si>
  <si>
    <t>Подпрограмма "Управление муниципальными финансами города Усолье-Сибирское" на 2015-2017 годы</t>
  </si>
  <si>
    <t>17 1 0000</t>
  </si>
  <si>
    <t>Мероприятие "Обеспечение эффективного управления муниципальными финансами формирования, организация исполнения бюджета города"</t>
  </si>
  <si>
    <t>17 1 1000</t>
  </si>
  <si>
    <t>Функционирование органа финансового надзора (Контрольно-счетная  палата  города Усолье-Сибирское)</t>
  </si>
  <si>
    <t>01 5 2005</t>
  </si>
  <si>
    <t>Обеспечение проведения выборов и референдумов</t>
  </si>
  <si>
    <t>0107</t>
  </si>
  <si>
    <t>02 0 0600</t>
  </si>
  <si>
    <t>Проведение муниципальных выборов</t>
  </si>
  <si>
    <t>0111</t>
  </si>
  <si>
    <t>Мероприятие "Резервный фонд администрации города Усолье-Сибирское"</t>
  </si>
  <si>
    <t>17 4 6000</t>
  </si>
  <si>
    <t>0113</t>
  </si>
  <si>
    <t>Мероприятие "Обеспечение полноты зарегистрированных прав муниципального образования города Усолье-Сибирское на земельные участки, расположенные на территории муниципального образования города Усолье-Сибирское"</t>
  </si>
  <si>
    <t>17 3 2100</t>
  </si>
  <si>
    <t>Мероприятие "Содержание временно не эксплуатируемых объектов"</t>
  </si>
  <si>
    <t>17 3 3100</t>
  </si>
  <si>
    <t>Мероприятие "Исполнение обязательств при владении и пользовании транспортными средствами (ОСАГО и транспортный налог)"</t>
  </si>
  <si>
    <t>17 3 3200</t>
  </si>
  <si>
    <t>Мероприятие "Услуги в области информационно-коммуникационных технологий"</t>
  </si>
  <si>
    <t>17 3 4200</t>
  </si>
  <si>
    <t>Мероприятие "Списание и утилизация муниципального имущества"</t>
  </si>
  <si>
    <t>17 3 1500</t>
  </si>
  <si>
    <t>Мероприятие "Размещение информационных сообщений в печатном издании"</t>
  </si>
  <si>
    <t>17 3 1400</t>
  </si>
  <si>
    <t>Мероприятие "Услуги нотариуса, оплата государственной пошлины, возмещение расходов на уведомление кредиторов по делам о банктротстве"</t>
  </si>
  <si>
    <t>17 3 1300</t>
  </si>
  <si>
    <t>Мероприятие "Проведение рыночной оценки муниципального имущества и земельных участков"</t>
  </si>
  <si>
    <t>17 3 1200</t>
  </si>
  <si>
    <t>Мероприятие "Проведение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имущества"</t>
  </si>
  <si>
    <t>17 3 1100</t>
  </si>
  <si>
    <t>Мероприятие "Предоставление статистической информации"</t>
  </si>
  <si>
    <t>17 4 5300</t>
  </si>
  <si>
    <t>Муниципальная программа города Усолье-Сибирское "Развитие культуры и архивного дела" на 2015-2017 годы</t>
  </si>
  <si>
    <t>12 0 0000</t>
  </si>
  <si>
    <t>Подпрограмма "Создание единого культурного пространства и развитие архивного дела в городе Усолье-Сибирское" на 2015-2017 годы</t>
  </si>
  <si>
    <t>12 1 0000</t>
  </si>
  <si>
    <t>Мероприятие "Организация хранения, комплектования, учета и использования документов Архивного фонда Российской Федерации и других архивных документов МКУ "Муниципальный архив""</t>
  </si>
  <si>
    <t>12 1 6000</t>
  </si>
  <si>
    <t xml:space="preserve">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 </t>
  </si>
  <si>
    <t>55 1 0300</t>
  </si>
  <si>
    <t xml:space="preserve">Осуществление отдельных областных государственных полномочий в сфере труда </t>
  </si>
  <si>
    <t>57 1 0103</t>
  </si>
  <si>
    <t>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</si>
  <si>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90 А 0500</t>
  </si>
  <si>
    <t>90А 0600</t>
  </si>
  <si>
    <t>90 А 0600</t>
  </si>
  <si>
    <t>0300</t>
  </si>
  <si>
    <t>0309</t>
  </si>
  <si>
    <t>Муниципальная программа  "Обеспечение комплексных мер по предупреждению и ликвидации чрезвычайных ситуаций природного и техногенного характера и обеспечение пожарной безопасности" на 2015-2017 годы</t>
  </si>
  <si>
    <t>19 0 0000</t>
  </si>
  <si>
    <t>Подпрограмма  "Обеспечение реализации полномочий органов местного самоуправления муниципального образования "город Усолье-Сибирское" по защите населения и территорий от чрезвычайных ситуаций, гражданской обороне" на 2015-2017 годы</t>
  </si>
  <si>
    <t>19 1 0000</t>
  </si>
  <si>
    <t>Мероприятие "Обеспечение деятельности постоянно действующего органа управления гражданской обороны, предупреждения и ликвидации чрезвычайных ситуаций и органа повседневного управления города Усолье-Сибирское -МКУ "Служба города Усолье-Сибирское по решению вопросов гражданской обороны, чрезвычайных ситуаций и пожарной безопастности" по реализации полномочий  органов местного самоуправления муниципального образования "город Усолье-Сибирское" по защите населения и территорий от чрезвычайных ситуаций, гражданской обороне"</t>
  </si>
  <si>
    <t>19 1 1000</t>
  </si>
  <si>
    <t>Подпрограмма "Реализация полномочий органов местного самоуправления муниципального образования "город Усолье-Сибирское" по обеспечению первичных мер пожарной безопасности"</t>
  </si>
  <si>
    <t>19 2 0000</t>
  </si>
  <si>
    <t>Мероприятие "Изготовление и монтаж баннеров на противопожарную тематику"</t>
  </si>
  <si>
    <t>19 2 2000</t>
  </si>
  <si>
    <t>Мероприятие "Изготовление памяток на противопожарную тематику"</t>
  </si>
  <si>
    <t>19 2 3000</t>
  </si>
  <si>
    <t>Подпрограмма "Поддержка в состоянии постоянной готовности к использованию системы оповещения органов управления, населения об опасностях, возникающих при ведении военных действий или вследствие этих действий, а так же об угрозе возникновения или о возникновении чрезвычайных ситуаций природного и техногенного характера" на 2015-2017 годы</t>
  </si>
  <si>
    <t>19 3 0000</t>
  </si>
  <si>
    <t>Мероприятие "Поддержка в состоянии постоянной готовности к использованию системы оповещения органов управления, населения об опасностях, возникающих при ведении военных действий или вследствие этих действий, а так же об угрозе возникновения или о возникновении чрезвычайных ситуаций природного и техногенного характера" на 2015-2017 годы</t>
  </si>
  <si>
    <t>19 3 1000</t>
  </si>
  <si>
    <t>Мероприятие "Накопление, восполнение резерва материальных ресурсов города Усолье-Сибирское"</t>
  </si>
  <si>
    <t>17 4 7000</t>
  </si>
  <si>
    <t>0400</t>
  </si>
  <si>
    <t>0401</t>
  </si>
  <si>
    <t xml:space="preserve">Осуществление отдельных областных государственных полномочий в области регулирования тарифов на услуги организаций коммунального комплекса </t>
  </si>
  <si>
    <t>61 3 0102</t>
  </si>
  <si>
    <t xml:space="preserve">Осуществление отдельных областных государственных полномочий в сфере водоснабжения и водоотведения </t>
  </si>
  <si>
    <t>61 3 0103</t>
  </si>
  <si>
    <t>0405</t>
  </si>
  <si>
    <t xml:space="preserve">Осуществление отдельных областных государственных полномочий в сфере обращения с безнадзорными собаками и кошками в Иркутской области </t>
  </si>
  <si>
    <t>59 2 0103</t>
  </si>
  <si>
    <t>0409</t>
  </si>
  <si>
    <t>Муниципальная программа Развитие жилищно-коммунального хозяйства" на 2015-2017 годы</t>
  </si>
  <si>
    <t>16 0 0000</t>
  </si>
  <si>
    <t>16 5 0000</t>
  </si>
  <si>
    <t>Мероприятие "Содержание, ремонт светофорных объектов"</t>
  </si>
  <si>
    <t>16 5 1000</t>
  </si>
  <si>
    <t>Мероприятие "Приведение в соответствие дорожных знаков согласно ГОСТ Р 52289-04"</t>
  </si>
  <si>
    <t>16 5 2000</t>
  </si>
  <si>
    <t>Мероприятие "Устройство дорожной разметки"</t>
  </si>
  <si>
    <t>16 5 3000</t>
  </si>
  <si>
    <t>Мероприятие "Приобретение оборудования для повышения безопастности дорожного движения"</t>
  </si>
  <si>
    <t>16 5 4000</t>
  </si>
  <si>
    <t>16 3 0000</t>
  </si>
  <si>
    <t>Мероприятие "Содержание дорог местного значения"</t>
  </si>
  <si>
    <t>16 3 2000</t>
  </si>
  <si>
    <t>0412</t>
  </si>
  <si>
    <t>Муниципальная программа города Усолье-Сибирское "Муниципальная поддержка приоритетных отраслей экономики" на 2015-2017 годы</t>
  </si>
  <si>
    <t>18 0 0000</t>
  </si>
  <si>
    <t>18 1 0000</t>
  </si>
  <si>
    <t>Мероприятие "Размещение информационных материалов в СМИ, освещающих вопросы развития малого и среднего предпринимательства"</t>
  </si>
  <si>
    <t>18 1 1000</t>
  </si>
  <si>
    <t>Мероприятие "Оказание финансовой поддержки  субъектам малого и среднего предпринимательства"</t>
  </si>
  <si>
    <t>18 1 2000</t>
  </si>
  <si>
    <t>Подпрограмма "Организация и обеспечение контроля над осуществлением капитального строительства, реконструкции, капитального и текущего ремонта объектов муниципальной собственности"  на 2015-2017 годы</t>
  </si>
  <si>
    <t>16 7 0000</t>
  </si>
  <si>
    <t>Мероприятие "Комплексное выполнение функций заказчика и застройщика муниципального жилого фонда города"</t>
  </si>
  <si>
    <t>16 7 1000</t>
  </si>
  <si>
    <t>0500</t>
  </si>
  <si>
    <t>0501</t>
  </si>
  <si>
    <t>Муниципальная программа города Усолье-Сибирское "Развитие жилищно-коммунального хозяйства" на 2015-2017 годы</t>
  </si>
  <si>
    <t>Подпрограмма "Капитальный ремонт общего имущества в многоквартирных домах, расположенных на территории города Усолье-Сибирское" на 2015-2017 годы</t>
  </si>
  <si>
    <t>16 1 0000</t>
  </si>
  <si>
    <t>Мероприятие "Своевременная ежемесячная оплата взносов на капитальный ремонт многоквартирных домов в доле муниципальных жилых и нежилых помещений Региональному оператору"</t>
  </si>
  <si>
    <t>16 1 3000</t>
  </si>
  <si>
    <t>16 2 0000</t>
  </si>
  <si>
    <t>Мероприятие "Текущий ремонт помещений муниципального жилищного фонда"</t>
  </si>
  <si>
    <t>16 2 1000</t>
  </si>
  <si>
    <t>Мероприятие "Ремонт квартир ветеранов ВОВ"</t>
  </si>
  <si>
    <t>16  2 2000</t>
  </si>
  <si>
    <t>16 2 2000</t>
  </si>
  <si>
    <t>Мероприятие "Текущий ремонт крыш"</t>
  </si>
  <si>
    <t>16 2 3000</t>
  </si>
  <si>
    <t>Исполнение судебных актов по обеспечению жилыми помещениями детей-сирот и детей, оставшихся без попечения родителей,  лиц из числа детей-сирот и детей, оставшихся без попечения родителей, вынесенных в соответствии с Законом Иркутской области от 22 июня 2010 года № 50-ОЗ "О дополнительных гарантиях прав детей-сирот и детей, оставшихся без попечения родителей, на жилое помещение в Иркутской области" и Законом Иркутской области от 29 июня 2010 года № 52-ОЗ "О наделении органов местного самоуправления областными государственными полномочиями по обеспечению детей-сирот и детей, оставшихся без попечения родителей, лиц из числа детей-сирот и детей, оставшихся без попечения родителей, жилыми помещениями по договорам социального найма в Иркутской области</t>
  </si>
  <si>
    <t>64 Г 0202</t>
  </si>
  <si>
    <t>Капитальные вложения в объекты недвижимого имущества государственной (муниципальной) собственности</t>
  </si>
  <si>
    <t>400</t>
  </si>
  <si>
    <t>0502</t>
  </si>
  <si>
    <t>Подпрограмма" Энергосбережение и повышение энергетической эффективности города Усолье-Сибирское" на 2015-2017  годы</t>
  </si>
  <si>
    <t>16 6 0000</t>
  </si>
  <si>
    <t>Мероприятие "Установка общедомовых приборов учета энергоресурсов в городе Усолье-Сибирское и установка индивидуальных квартирных  приборов в муниципальном жилищном фонде"</t>
  </si>
  <si>
    <t>16 6 1000</t>
  </si>
  <si>
    <t>Мероприятие " Актуализация схем теплоснабжения, водоснабжения и водопотребления города Усолье-Сибирское"</t>
  </si>
  <si>
    <t>16 6 2000</t>
  </si>
  <si>
    <t>0503</t>
  </si>
  <si>
    <t>Подпрограмма"Благоустройство территориии города Усолье-Сибирское" на 2015-2017 годы</t>
  </si>
  <si>
    <t>16 4 0000</t>
  </si>
  <si>
    <t>Мероприятие "Содержание наружного освещения города Усолье-Сибирское"</t>
  </si>
  <si>
    <t>16 4 1000</t>
  </si>
  <si>
    <t>Мероприятие "Сопровождение проведения городских мероприятий"</t>
  </si>
  <si>
    <t>16 4 2000</t>
  </si>
  <si>
    <t>Мероприятие "Обеспечение проведения месячника санитарной очистки города Усолье-Сибирское"</t>
  </si>
  <si>
    <t>16 4 3100</t>
  </si>
  <si>
    <t>Мероприятие "Содержание Нижнего парка города Усолье-Сибирское"</t>
  </si>
  <si>
    <t>16 4 3200</t>
  </si>
  <si>
    <t>Мероприятие "Содержание городского мемориала памяти"</t>
  </si>
  <si>
    <t>16 4 3300</t>
  </si>
  <si>
    <t>Мероприятие "Содержание городского кладбища"</t>
  </si>
  <si>
    <t>16 4 3400</t>
  </si>
  <si>
    <t>Мероприятие "Углубление русла реки Шелестиха для предотвращения подтопления жилых домов и дорог города Усолье-Сибирское"</t>
  </si>
  <si>
    <t>16 4 4000</t>
  </si>
  <si>
    <t>Мероприятие "Озеленение, формовочная обрезка деревьев"</t>
  </si>
  <si>
    <t>16 4 5000</t>
  </si>
  <si>
    <t>Мероприятие "Строительство дорог нового кладбища"</t>
  </si>
  <si>
    <t>16 4 6000</t>
  </si>
  <si>
    <t>Мероприятие "Строительство нового кладбища"</t>
  </si>
  <si>
    <t>16 4 8000</t>
  </si>
  <si>
    <t>Подпрограмма "Реализация полномочий органов местного самоуправления муниципального образования "город Усолье-Сибирское" по обеспечению первичных мер  пожарной безопастности"</t>
  </si>
  <si>
    <t>Мероприятие "Опашка минерализованной полосы по периметру жилого сектора"</t>
  </si>
  <si>
    <t>19 2 1000</t>
  </si>
  <si>
    <t>0700</t>
  </si>
  <si>
    <t>0701</t>
  </si>
  <si>
    <t>Муниципальная программа города Усолье-Сибирское "Развитие образования " на 2015-2017 годы</t>
  </si>
  <si>
    <t>10 0 0000</t>
  </si>
  <si>
    <t>Подпрограмма "Развитие дошкольного образования города Усолье-Сибирское" на 2015-2017 годы</t>
  </si>
  <si>
    <t>10 1 0000</t>
  </si>
  <si>
    <t xml:space="preserve">Мероприятие "Софинансирование расходных обязательств органов местного самоуправления муниципальных образований Иркутской области  по  вопросам местного  значения по организации предоставления  общедоступного и бесплатного дошкольного, начального общего, основного общего, среднего общего образования на территории муниципального образования  на обеспечение среднесуточного набора продуктов питания детей и подростков, находящихся под диспансерным наблюдением у фтизиатра по 4-5 группе" </t>
  </si>
  <si>
    <t>10 1 0402</t>
  </si>
  <si>
    <t>600</t>
  </si>
  <si>
    <t>10 1 1301</t>
  </si>
  <si>
    <t>Мероприятие "Обеспечение деятельности дошкольных образовательных учреждений"</t>
  </si>
  <si>
    <t>10 1 1000</t>
  </si>
  <si>
    <t>0702</t>
  </si>
  <si>
    <t>Подпрограмма "Развитие начального общего, основного общего, среднего общего образования города Усолье-Сибирское" на 2015-2017 годы</t>
  </si>
  <si>
    <t>10 2 0000</t>
  </si>
  <si>
    <t>Мероприятие "Софинансирование расходных обязательств органов местного самоуправления муниципальных образований Иркутской области  по  вопросам местного  значения по организации предоставления  общедоступного и бесплатного дошкольного, начального общего, основного общего, среднего общего образования на территории муниципального образования  на обеспечение среднесуточного набора продуктов питания детей и подростков, находящихся под диспансерным наблюдением у фтизиатра по 4-5 группе "</t>
  </si>
  <si>
    <t>10 2 0402</t>
  </si>
  <si>
    <t>Мероприятие "Субвенции на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образовательных организациях, реализующих программы начального общего, основного общего, среднего общего образования, обеспечение дополнительного образования детей в муниципальных общеобразовательных организациях"</t>
  </si>
  <si>
    <t>10 2 1302</t>
  </si>
  <si>
    <t>Мероприятие "Обеспечение деятельности общеобразовательных учреждений"</t>
  </si>
  <si>
    <t>10 2 1000</t>
  </si>
  <si>
    <t>Подпрограмма "Развитие дополнительного образования города Усолье-Сибирское" на 2015-2017 годы</t>
  </si>
  <si>
    <t>10 3 0000</t>
  </si>
  <si>
    <t>Организация предоставления доступного современного качественного дополнительного образования</t>
  </si>
  <si>
    <t>10 3 1000</t>
  </si>
  <si>
    <t xml:space="preserve">Проведение мероприятий с социально активными и творческими учащимися </t>
  </si>
  <si>
    <t>10 3 2000</t>
  </si>
  <si>
    <t>0707</t>
  </si>
  <si>
    <t>Муниципальная программа города Усолье-Сибирское "Молодежная политика" на 2015-2017 годы</t>
  </si>
  <si>
    <t>13 0 0000</t>
  </si>
  <si>
    <t xml:space="preserve">Подпрограмма "Молодежь города Усолье-Сибирское" на 2015-2017 годы </t>
  </si>
  <si>
    <t>13 1 0000</t>
  </si>
  <si>
    <t>Мероприятие "Создание условий для содержательного досуга, развития эстетического воспитания  и молодежного творчества"</t>
  </si>
  <si>
    <t>131 1000</t>
  </si>
  <si>
    <t>13 1 1000</t>
  </si>
  <si>
    <t>Мероприятие "Обеспечение деятельности Молодежного парламента при Думе города Усолье-Сибирское"</t>
  </si>
  <si>
    <t>13 1 3000</t>
  </si>
  <si>
    <t>13 3 0000</t>
  </si>
  <si>
    <t>Мероприятие "Организация занятости в летний период целевой смены «трудных» подростков на базе детских клубов по месту жительства"</t>
  </si>
  <si>
    <t>13 3 1000</t>
  </si>
  <si>
    <t xml:space="preserve">10 4 0000 </t>
  </si>
  <si>
    <t>Мероприятие "Организация отдыха и оздоровления детей и подростков на базе детского оздоровительного лагеря "Смена"</t>
  </si>
  <si>
    <t xml:space="preserve">0707 </t>
  </si>
  <si>
    <t>10 4 1000</t>
  </si>
  <si>
    <t>Мероприятие "Организация отдыха и занятости детей и подростков на базе общеобразовательных организаций"</t>
  </si>
  <si>
    <t>10 4 2000</t>
  </si>
  <si>
    <t>0709</t>
  </si>
  <si>
    <t>Подпрограмма "Развитие начального общего, основного общего, среднего общего образования города Усолье-Сибирское на 2015-2017 гг."</t>
  </si>
  <si>
    <t xml:space="preserve">0709 </t>
  </si>
  <si>
    <t>10 5 0000</t>
  </si>
  <si>
    <t>Мероприятие "Создание организационно-управленческих, информационно-методических условий, ориентированных на обеспечение доступности качественного образования</t>
  </si>
  <si>
    <t>13 2 0000</t>
  </si>
  <si>
    <t>Мероприятие "Организация праздников, спортивно-массовых мероприятий для детей подучетной категории"</t>
  </si>
  <si>
    <t>13 3 2000</t>
  </si>
  <si>
    <t>Культура, кинематография</t>
  </si>
  <si>
    <t>0800</t>
  </si>
  <si>
    <t xml:space="preserve">Культура  </t>
  </si>
  <si>
    <t>0801</t>
  </si>
  <si>
    <t>12 1 5144</t>
  </si>
  <si>
    <t>Иные межбюджетные трансферты на комплектование книжных фондов библиотек муниципальных образований Иркутской области за счет средств областного бюджета</t>
  </si>
  <si>
    <t>12 1 0802</t>
  </si>
  <si>
    <t>Мероприятие "Обеспечение функционирования учреждений культуры"</t>
  </si>
  <si>
    <t>12 1 2000</t>
  </si>
  <si>
    <t>0804</t>
  </si>
  <si>
    <t>1000</t>
  </si>
  <si>
    <t>1001</t>
  </si>
  <si>
    <t>Муниципальная программа "Социальная поддержка населения города Усолье-Сибирское" на 2015-2017 годы</t>
  </si>
  <si>
    <t>14 0 0000</t>
  </si>
  <si>
    <t>14 1 0000</t>
  </si>
  <si>
    <t>Мероприятие "Выплата пенсии за выслугу лет лицам, замещавшим должности муниципальной службы в администрации города Усолье-Сибирское"</t>
  </si>
  <si>
    <t>14 1 1000</t>
  </si>
  <si>
    <t>300</t>
  </si>
  <si>
    <t>Мероприятие "Ежемесячная выплата  и ежегодная единовременная выплата ко Дню города  Почетным гражданам города"</t>
  </si>
  <si>
    <t>14 1 2000</t>
  </si>
  <si>
    <t>Мероприятие "Расходы, связанные с изготовлением Почетных лент и удостоверений для вручения Почетным гражданам города"</t>
  </si>
  <si>
    <t>14 1 3000</t>
  </si>
  <si>
    <t>Мероприятие "Последние почести в случае смерти лица, удостоенного звания "Почетный гражданин муниципального образования "город Усолье-Сибирское""</t>
  </si>
  <si>
    <t>14 1 4000</t>
  </si>
  <si>
    <t>1003</t>
  </si>
  <si>
    <t xml:space="preserve">Предоставление гражданам субсидий на оплату жилых помещений и коммунальных услуг </t>
  </si>
  <si>
    <t>53 3 0111</t>
  </si>
  <si>
    <t xml:space="preserve">Осуществление отдельных областных государственных полномочий по предоставлению мер социальной поддержки многодетным и малоимущим семьям </t>
  </si>
  <si>
    <t>53 5 0502</t>
  </si>
  <si>
    <t>Муниципальная программа города Усолье-Сибирское "Обеспечение населения доступным жильем" на 2015-2017 годы</t>
  </si>
  <si>
    <t>15 0 0000</t>
  </si>
  <si>
    <t>15 2 0000</t>
  </si>
  <si>
    <t>Мероприятие "Предоставление молодым семьям- участникам подпрограммы социальных выплат на приобретение (строительство) жилья"</t>
  </si>
  <si>
    <t>1006</t>
  </si>
  <si>
    <t xml:space="preserve">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 </t>
  </si>
  <si>
    <t>53 5 1602</t>
  </si>
  <si>
    <t>14 2 0000</t>
  </si>
  <si>
    <t>Мероприятие "Предоставление субсидии СО НКО на реализацию социально значимых проектов"</t>
  </si>
  <si>
    <t>14 2 1000</t>
  </si>
  <si>
    <t>Физическая культура и спорт</t>
  </si>
  <si>
    <t>1100</t>
  </si>
  <si>
    <t xml:space="preserve">Физическая культура  </t>
  </si>
  <si>
    <t>1101</t>
  </si>
  <si>
    <t>Муниципальная программа "Развитие физической культуры и спорта в городе Усолье-Сибирское" на 2015-2017 годы</t>
  </si>
  <si>
    <t>11 0 0000</t>
  </si>
  <si>
    <t>11 1 0000</t>
  </si>
  <si>
    <t>Мероприятие " Обеспечение условий, способствующих населения, города Усолье-Сибирское систематически заниматься физической культурой и массовым спортом"</t>
  </si>
  <si>
    <t>11 1 3000</t>
  </si>
  <si>
    <t>1105</t>
  </si>
  <si>
    <t>Мероприятие "Повышение квалификации физкультурных работников и специалистов органов исполнительной власти в сфере физической культуры и спорта"</t>
  </si>
  <si>
    <t>11 1 1000</t>
  </si>
  <si>
    <t>Мероприятия по календарному плану отдела по физической культуре  и спорту</t>
  </si>
  <si>
    <t>11 1 2100</t>
  </si>
  <si>
    <t>Мероприятия "Спартакиада  среди предприятий и учреждений города"</t>
  </si>
  <si>
    <t>11 1 2200</t>
  </si>
  <si>
    <t>Мероприятие "Спартакиада  среди  средне-специальных учебных заведений"</t>
  </si>
  <si>
    <t>11 1 2300</t>
  </si>
  <si>
    <t>Мероприятие "Спартакиада среди общеобразовательных школ города"</t>
  </si>
  <si>
    <t>11 1 2400</t>
  </si>
  <si>
    <t>Мероприятие "Содействие в оснащении необходимым спортивным оборудованием и инвентарем для занятий физической культурой и спортом"</t>
  </si>
  <si>
    <t>11 1 4000</t>
  </si>
  <si>
    <t>11 2 0000</t>
  </si>
  <si>
    <t>Мероприятие "Участие сборных команд и спортсменов в областных, региональных, всероссийских и международных соревнованиях"</t>
  </si>
  <si>
    <t>11 2 1000</t>
  </si>
  <si>
    <t>Средства массовой информации</t>
  </si>
  <si>
    <t>1200</t>
  </si>
  <si>
    <t>1202</t>
  </si>
  <si>
    <t>Подпрограмма "Совершенствование муницпального управления города Усолье-сибирское" на 2015-2017 годы</t>
  </si>
  <si>
    <t>17 4 4100</t>
  </si>
  <si>
    <t>17 4 4200</t>
  </si>
  <si>
    <t>Изготовление  и наружное размещение официальной информации в форме баннеров</t>
  </si>
  <si>
    <t>17 4 4500</t>
  </si>
  <si>
    <t>1204</t>
  </si>
  <si>
    <t>17 4 4300</t>
  </si>
  <si>
    <t>17 4 4400</t>
  </si>
  <si>
    <t>Обслуживание государственного и муниципального долга</t>
  </si>
  <si>
    <t>1300</t>
  </si>
  <si>
    <t>1301</t>
  </si>
  <si>
    <t>Мероприятие "Процентные платежи по долгу муниципального образования города Усолье-Сибирское"</t>
  </si>
  <si>
    <t>17 1 2000</t>
  </si>
  <si>
    <t>700</t>
  </si>
  <si>
    <t>Отлов и содержание безнадзорных животных</t>
  </si>
  <si>
    <t>57.1.0302</t>
  </si>
  <si>
    <t>от  25.06.2015г. №   48/6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</si>
</sst>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00;;"/>
    <numFmt numFmtId="165" formatCode="00;;"/>
    <numFmt numFmtId="166" formatCode="000"/>
    <numFmt numFmtId="167" formatCode="0000"/>
    <numFmt numFmtId="168" formatCode="?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Arial"/>
      <family val="2"/>
      <charset val="204"/>
    </font>
    <font>
      <b/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34">
    <xf numFmtId="0" fontId="0" fillId="0" borderId="0" xfId="0"/>
    <xf numFmtId="0" fontId="3" fillId="0" borderId="0" xfId="1" applyNumberFormat="1" applyFont="1" applyFill="1" applyAlignment="1" applyProtection="1">
      <alignment vertical="top" wrapText="1"/>
      <protection hidden="1"/>
    </xf>
    <xf numFmtId="0" fontId="3" fillId="0" borderId="1" xfId="1" applyNumberFormat="1" applyFont="1" applyFill="1" applyBorder="1" applyAlignment="1" applyProtection="1">
      <alignment vertical="top" wrapText="1"/>
      <protection hidden="1"/>
    </xf>
    <xf numFmtId="0" fontId="3" fillId="0" borderId="0" xfId="1" applyNumberFormat="1" applyFont="1" applyFill="1" applyBorder="1" applyAlignment="1" applyProtection="1">
      <alignment vertical="top" wrapText="1"/>
      <protection hidden="1"/>
    </xf>
    <xf numFmtId="0" fontId="2" fillId="0" borderId="4" xfId="1" applyNumberFormat="1" applyFont="1" applyFill="1" applyBorder="1" applyAlignment="1" applyProtection="1">
      <alignment horizontal="center" vertical="top" wrapText="1"/>
      <protection hidden="1"/>
    </xf>
    <xf numFmtId="0" fontId="3" fillId="0" borderId="0" xfId="1" applyNumberFormat="1" applyFont="1" applyFill="1" applyAlignment="1" applyProtection="1">
      <alignment horizontal="center" vertical="top" wrapText="1"/>
      <protection hidden="1"/>
    </xf>
    <xf numFmtId="49" fontId="3" fillId="0" borderId="0" xfId="1" applyNumberFormat="1" applyFont="1" applyFill="1" applyAlignment="1" applyProtection="1">
      <alignment horizontal="center" vertical="top" wrapText="1"/>
      <protection hidden="1"/>
    </xf>
    <xf numFmtId="0" fontId="3" fillId="0" borderId="0" xfId="1" applyFont="1" applyAlignment="1">
      <alignment horizontal="center" vertical="top"/>
    </xf>
    <xf numFmtId="0" fontId="3" fillId="0" borderId="0" xfId="1" applyNumberFormat="1" applyFont="1" applyFill="1" applyAlignment="1" applyProtection="1">
      <alignment horizontal="center" vertical="top"/>
      <protection hidden="1"/>
    </xf>
    <xf numFmtId="0" fontId="2" fillId="0" borderId="0" xfId="0" applyFont="1" applyAlignment="1">
      <alignment horizontal="center" vertical="top"/>
    </xf>
    <xf numFmtId="0" fontId="3" fillId="0" borderId="0" xfId="1" applyNumberFormat="1" applyFont="1" applyFill="1" applyBorder="1" applyAlignment="1" applyProtection="1">
      <alignment horizontal="center" vertical="top" wrapText="1"/>
      <protection hidden="1"/>
    </xf>
    <xf numFmtId="0" fontId="3" fillId="0" borderId="0" xfId="1" applyFont="1" applyBorder="1" applyAlignment="1" applyProtection="1">
      <alignment horizontal="center" vertical="top"/>
      <protection hidden="1"/>
    </xf>
    <xf numFmtId="4" fontId="3" fillId="0" borderId="0" xfId="1" applyNumberFormat="1" applyFont="1" applyFill="1" applyBorder="1" applyAlignment="1" applyProtection="1">
      <alignment horizontal="center" vertical="top"/>
      <protection hidden="1"/>
    </xf>
    <xf numFmtId="0" fontId="2" fillId="0" borderId="4" xfId="1" applyNumberFormat="1" applyFont="1" applyFill="1" applyBorder="1" applyAlignment="1" applyProtection="1">
      <alignment horizontal="center" vertical="top"/>
      <protection hidden="1"/>
    </xf>
    <xf numFmtId="4" fontId="2" fillId="0" borderId="4" xfId="1" applyNumberFormat="1" applyFont="1" applyFill="1" applyBorder="1" applyAlignment="1" applyProtection="1">
      <alignment horizontal="center" vertical="top" wrapText="1"/>
      <protection hidden="1"/>
    </xf>
    <xf numFmtId="0" fontId="3" fillId="0" borderId="4" xfId="1" applyNumberFormat="1" applyFont="1" applyFill="1" applyBorder="1" applyAlignment="1" applyProtection="1">
      <alignment horizontal="center" vertical="top"/>
      <protection hidden="1"/>
    </xf>
    <xf numFmtId="3" fontId="2" fillId="0" borderId="4" xfId="1" applyNumberFormat="1" applyFont="1" applyFill="1" applyBorder="1" applyAlignment="1" applyProtection="1">
      <alignment horizontal="center" vertical="top"/>
      <protection hidden="1"/>
    </xf>
    <xf numFmtId="4" fontId="2" fillId="0" borderId="4" xfId="1" applyNumberFormat="1" applyFont="1" applyFill="1" applyBorder="1" applyAlignment="1" applyProtection="1">
      <alignment horizontal="center" vertical="top"/>
      <protection hidden="1"/>
    </xf>
    <xf numFmtId="165" fontId="2" fillId="2" borderId="4" xfId="1" applyNumberFormat="1" applyFont="1" applyFill="1" applyBorder="1" applyAlignment="1" applyProtection="1">
      <alignment horizontal="center" vertical="top"/>
      <protection hidden="1"/>
    </xf>
    <xf numFmtId="0" fontId="2" fillId="2" borderId="4" xfId="1" applyNumberFormat="1" applyFont="1" applyFill="1" applyBorder="1" applyAlignment="1" applyProtection="1">
      <alignment horizontal="center" vertical="top"/>
      <protection hidden="1"/>
    </xf>
    <xf numFmtId="164" fontId="2" fillId="2" borderId="4" xfId="1" applyNumberFormat="1" applyFont="1" applyFill="1" applyBorder="1" applyAlignment="1" applyProtection="1">
      <alignment horizontal="center" vertical="top"/>
      <protection hidden="1"/>
    </xf>
    <xf numFmtId="4" fontId="2" fillId="2" borderId="4" xfId="1" applyNumberFormat="1" applyFont="1" applyFill="1" applyBorder="1" applyAlignment="1" applyProtection="1">
      <alignment horizontal="center" vertical="top"/>
      <protection hidden="1"/>
    </xf>
    <xf numFmtId="165" fontId="3" fillId="0" borderId="4" xfId="1" applyNumberFormat="1" applyFont="1" applyFill="1" applyBorder="1" applyAlignment="1" applyProtection="1">
      <alignment horizontal="center" vertical="top"/>
      <protection hidden="1"/>
    </xf>
    <xf numFmtId="164" fontId="3" fillId="0" borderId="4" xfId="1" applyNumberFormat="1" applyFont="1" applyFill="1" applyBorder="1" applyAlignment="1" applyProtection="1">
      <alignment horizontal="center" vertical="top"/>
      <protection hidden="1"/>
    </xf>
    <xf numFmtId="4" fontId="3" fillId="0" borderId="4" xfId="1" applyNumberFormat="1" applyFont="1" applyFill="1" applyBorder="1" applyAlignment="1" applyProtection="1">
      <alignment horizontal="center" vertical="top"/>
      <protection hidden="1"/>
    </xf>
    <xf numFmtId="0" fontId="3" fillId="0" borderId="0" xfId="1" applyFont="1" applyAlignment="1" applyProtection="1">
      <alignment horizontal="center" vertical="top"/>
      <protection hidden="1"/>
    </xf>
    <xf numFmtId="4" fontId="3" fillId="0" borderId="0" xfId="1" applyNumberFormat="1" applyFont="1" applyFill="1" applyAlignment="1" applyProtection="1">
      <alignment horizontal="center" vertical="top"/>
      <protection hidden="1"/>
    </xf>
    <xf numFmtId="49" fontId="3" fillId="0" borderId="0" xfId="0" applyNumberFormat="1" applyFont="1" applyAlignment="1">
      <alignment horizontal="center" vertical="top"/>
    </xf>
    <xf numFmtId="4" fontId="3" fillId="0" borderId="0" xfId="0" applyNumberFormat="1" applyFont="1" applyAlignment="1">
      <alignment horizontal="center" vertical="top"/>
    </xf>
    <xf numFmtId="4" fontId="3" fillId="0" borderId="0" xfId="1" applyNumberFormat="1" applyFont="1" applyAlignment="1">
      <alignment horizontal="center" vertical="top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0" xfId="1" applyNumberFormat="1" applyFont="1" applyFill="1" applyAlignment="1" applyProtection="1">
      <alignment vertical="top" wrapText="1"/>
      <protection hidden="1"/>
    </xf>
    <xf numFmtId="0" fontId="3" fillId="0" borderId="0" xfId="1" applyFont="1" applyAlignment="1">
      <alignment vertical="top"/>
    </xf>
    <xf numFmtId="0" fontId="3" fillId="0" borderId="0" xfId="1" applyNumberFormat="1" applyFont="1" applyFill="1" applyAlignment="1" applyProtection="1">
      <alignment vertical="top"/>
      <protection hidden="1"/>
    </xf>
    <xf numFmtId="0" fontId="2" fillId="0" borderId="0" xfId="0" applyFont="1" applyAlignment="1">
      <alignment vertical="top"/>
    </xf>
    <xf numFmtId="0" fontId="2" fillId="0" borderId="3" xfId="1" applyNumberFormat="1" applyFont="1" applyFill="1" applyBorder="1" applyAlignment="1" applyProtection="1">
      <alignment vertical="top"/>
      <protection hidden="1"/>
    </xf>
    <xf numFmtId="0" fontId="2" fillId="0" borderId="7" xfId="1" applyNumberFormat="1" applyFont="1" applyFill="1" applyBorder="1" applyAlignment="1" applyProtection="1">
      <alignment vertical="top" wrapText="1"/>
      <protection hidden="1"/>
    </xf>
    <xf numFmtId="0" fontId="2" fillId="0" borderId="4" xfId="1" applyNumberFormat="1" applyFont="1" applyFill="1" applyBorder="1" applyAlignment="1" applyProtection="1">
      <alignment vertical="top" wrapText="1"/>
      <protection hidden="1"/>
    </xf>
    <xf numFmtId="0" fontId="2" fillId="0" borderId="8" xfId="1" applyNumberFormat="1" applyFont="1" applyFill="1" applyBorder="1" applyAlignment="1" applyProtection="1">
      <alignment vertical="top"/>
      <protection hidden="1"/>
    </xf>
    <xf numFmtId="0" fontId="3" fillId="0" borderId="3" xfId="1" applyNumberFormat="1" applyFont="1" applyFill="1" applyBorder="1" applyAlignment="1" applyProtection="1">
      <alignment vertical="top"/>
      <protection hidden="1"/>
    </xf>
    <xf numFmtId="166" fontId="2" fillId="0" borderId="6" xfId="1" applyNumberFormat="1" applyFont="1" applyFill="1" applyBorder="1" applyAlignment="1" applyProtection="1">
      <alignment vertical="top" wrapText="1"/>
      <protection hidden="1"/>
    </xf>
    <xf numFmtId="166" fontId="2" fillId="0" borderId="5" xfId="1" applyNumberFormat="1" applyFont="1" applyFill="1" applyBorder="1" applyAlignment="1" applyProtection="1">
      <alignment vertical="top" wrapText="1"/>
      <protection hidden="1"/>
    </xf>
    <xf numFmtId="167" fontId="2" fillId="0" borderId="4" xfId="1" applyNumberFormat="1" applyFont="1" applyFill="1" applyBorder="1" applyAlignment="1" applyProtection="1">
      <alignment vertical="top" wrapText="1"/>
      <protection hidden="1"/>
    </xf>
    <xf numFmtId="167" fontId="3" fillId="0" borderId="4" xfId="1" applyNumberFormat="1" applyFont="1" applyFill="1" applyBorder="1" applyAlignment="1" applyProtection="1">
      <alignment vertical="top" wrapText="1"/>
      <protection hidden="1"/>
    </xf>
    <xf numFmtId="0" fontId="3" fillId="0" borderId="4" xfId="1" applyNumberFormat="1" applyFont="1" applyFill="1" applyBorder="1" applyAlignment="1" applyProtection="1">
      <alignment vertical="top" wrapText="1"/>
      <protection hidden="1"/>
    </xf>
    <xf numFmtId="166" fontId="2" fillId="0" borderId="2" xfId="1" applyNumberFormat="1" applyFont="1" applyFill="1" applyBorder="1" applyAlignment="1" applyProtection="1">
      <alignment vertical="top" wrapText="1"/>
      <protection hidden="1"/>
    </xf>
    <xf numFmtId="0" fontId="3" fillId="0" borderId="0" xfId="0" applyFont="1" applyAlignment="1">
      <alignment vertical="top"/>
    </xf>
    <xf numFmtId="0" fontId="3" fillId="0" borderId="0" xfId="1" applyFont="1" applyAlignment="1">
      <alignment vertical="top" wrapText="1"/>
    </xf>
    <xf numFmtId="0" fontId="3" fillId="0" borderId="0" xfId="0" applyFont="1" applyFill="1"/>
    <xf numFmtId="0" fontId="3" fillId="0" borderId="0" xfId="0" applyFont="1" applyAlignment="1"/>
    <xf numFmtId="49" fontId="3" fillId="0" borderId="0" xfId="0" applyNumberFormat="1" applyFont="1" applyAlignment="1">
      <alignment horizontal="center" vertical="justify"/>
    </xf>
    <xf numFmtId="49" fontId="3" fillId="0" borderId="0" xfId="0" applyNumberFormat="1" applyFont="1" applyAlignment="1">
      <alignment vertical="justify"/>
    </xf>
    <xf numFmtId="0" fontId="3" fillId="0" borderId="0" xfId="0" applyFont="1"/>
    <xf numFmtId="0" fontId="3" fillId="0" borderId="0" xfId="0" applyFont="1" applyAlignment="1">
      <alignment horizontal="left"/>
    </xf>
    <xf numFmtId="49" fontId="3" fillId="0" borderId="0" xfId="0" applyNumberFormat="1" applyFont="1" applyFill="1" applyAlignment="1">
      <alignment horizontal="left" vertical="justify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/>
    <xf numFmtId="4" fontId="2" fillId="0" borderId="0" xfId="0" applyNumberFormat="1" applyFont="1" applyAlignment="1">
      <alignment horizontal="right" vertical="top"/>
    </xf>
    <xf numFmtId="0" fontId="3" fillId="0" borderId="4" xfId="0" applyFont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center" vertical="justify" wrapText="1"/>
    </xf>
    <xf numFmtId="4" fontId="3" fillId="0" borderId="4" xfId="0" applyNumberFormat="1" applyFont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wrapText="1"/>
    </xf>
    <xf numFmtId="49" fontId="2" fillId="0" borderId="4" xfId="0" applyNumberFormat="1" applyFont="1" applyBorder="1" applyAlignment="1">
      <alignment horizontal="center" vertical="justify" wrapText="1"/>
    </xf>
    <xf numFmtId="4" fontId="2" fillId="0" borderId="4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3" borderId="4" xfId="0" applyFont="1" applyFill="1" applyBorder="1" applyAlignment="1">
      <alignment horizontal="left" wrapText="1"/>
    </xf>
    <xf numFmtId="49" fontId="2" fillId="3" borderId="4" xfId="0" applyNumberFormat="1" applyFont="1" applyFill="1" applyBorder="1" applyAlignment="1">
      <alignment horizontal="center" vertical="justify" wrapText="1"/>
    </xf>
    <xf numFmtId="4" fontId="2" fillId="3" borderId="4" xfId="0" applyNumberFormat="1" applyFont="1" applyFill="1" applyBorder="1" applyAlignment="1">
      <alignment horizontal="center" vertical="top"/>
    </xf>
    <xf numFmtId="0" fontId="3" fillId="0" borderId="4" xfId="0" applyFont="1" applyBorder="1" applyAlignment="1">
      <alignment horizontal="left" wrapText="1"/>
    </xf>
    <xf numFmtId="4" fontId="2" fillId="0" borderId="4" xfId="0" applyNumberFormat="1" applyFont="1" applyBorder="1" applyAlignment="1">
      <alignment horizontal="center" vertical="top"/>
    </xf>
    <xf numFmtId="4" fontId="3" fillId="0" borderId="4" xfId="0" applyNumberFormat="1" applyFont="1" applyBorder="1" applyAlignment="1">
      <alignment horizontal="center" vertical="top"/>
    </xf>
    <xf numFmtId="0" fontId="2" fillId="0" borderId="4" xfId="0" applyFont="1" applyFill="1" applyBorder="1" applyAlignment="1">
      <alignment horizontal="left" wrapText="1"/>
    </xf>
    <xf numFmtId="49" fontId="2" fillId="0" borderId="4" xfId="0" applyNumberFormat="1" applyFont="1" applyFill="1" applyBorder="1" applyAlignment="1">
      <alignment horizontal="center" vertical="justify" wrapText="1"/>
    </xf>
    <xf numFmtId="4" fontId="2" fillId="0" borderId="4" xfId="0" applyNumberFormat="1" applyFont="1" applyFill="1" applyBorder="1" applyAlignment="1">
      <alignment horizontal="center" vertical="top" wrapText="1"/>
    </xf>
    <xf numFmtId="4" fontId="2" fillId="0" borderId="4" xfId="0" applyNumberFormat="1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left" wrapText="1"/>
    </xf>
    <xf numFmtId="49" fontId="3" fillId="0" borderId="4" xfId="0" applyNumberFormat="1" applyFont="1" applyFill="1" applyBorder="1" applyAlignment="1">
      <alignment horizontal="center" vertical="justify" wrapText="1"/>
    </xf>
    <xf numFmtId="4" fontId="3" fillId="0" borderId="4" xfId="0" applyNumberFormat="1" applyFont="1" applyFill="1" applyBorder="1" applyAlignment="1">
      <alignment horizontal="center" vertical="top" wrapText="1"/>
    </xf>
    <xf numFmtId="0" fontId="3" fillId="0" borderId="4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2" fillId="0" borderId="4" xfId="0" applyFont="1" applyBorder="1" applyAlignment="1">
      <alignment horizontal="left" vertical="justify" wrapText="1"/>
    </xf>
    <xf numFmtId="0" fontId="3" fillId="0" borderId="4" xfId="0" applyFont="1" applyBorder="1" applyAlignment="1">
      <alignment horizontal="left"/>
    </xf>
    <xf numFmtId="0" fontId="2" fillId="4" borderId="4" xfId="0" applyFont="1" applyFill="1" applyBorder="1" applyAlignment="1">
      <alignment horizontal="left" wrapText="1"/>
    </xf>
    <xf numFmtId="4" fontId="3" fillId="0" borderId="4" xfId="0" applyNumberFormat="1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168" fontId="2" fillId="0" borderId="4" xfId="0" applyNumberFormat="1" applyFont="1" applyBorder="1" applyAlignment="1">
      <alignment horizontal="left" vertical="center" wrapText="1"/>
    </xf>
    <xf numFmtId="4" fontId="3" fillId="0" borderId="4" xfId="0" applyNumberFormat="1" applyFont="1" applyFill="1" applyBorder="1" applyAlignment="1">
      <alignment horizontal="center" vertical="justify" wrapText="1"/>
    </xf>
    <xf numFmtId="0" fontId="2" fillId="3" borderId="4" xfId="0" applyFont="1" applyFill="1" applyBorder="1" applyAlignment="1">
      <alignment horizontal="left" vertical="justify" wrapText="1"/>
    </xf>
    <xf numFmtId="4" fontId="2" fillId="3" borderId="4" xfId="0" applyNumberFormat="1" applyFont="1" applyFill="1" applyBorder="1" applyAlignment="1">
      <alignment horizontal="center" vertical="justify" wrapText="1"/>
    </xf>
    <xf numFmtId="0" fontId="2" fillId="0" borderId="4" xfId="0" applyFont="1" applyFill="1" applyBorder="1" applyAlignment="1">
      <alignment horizontal="left" vertical="justify" wrapText="1"/>
    </xf>
    <xf numFmtId="4" fontId="2" fillId="0" borderId="4" xfId="0" applyNumberFormat="1" applyFont="1" applyFill="1" applyBorder="1" applyAlignment="1">
      <alignment horizontal="center" vertical="justify" wrapText="1"/>
    </xf>
    <xf numFmtId="0" fontId="2" fillId="5" borderId="0" xfId="0" applyFont="1" applyFill="1"/>
    <xf numFmtId="0" fontId="3" fillId="0" borderId="4" xfId="0" applyFont="1" applyFill="1" applyBorder="1" applyAlignment="1">
      <alignment horizontal="left" vertical="justify" wrapText="1"/>
    </xf>
    <xf numFmtId="0" fontId="3" fillId="5" borderId="0" xfId="0" applyFont="1" applyFill="1"/>
    <xf numFmtId="4" fontId="6" fillId="0" borderId="4" xfId="0" applyNumberFormat="1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left" vertical="justify" wrapText="1"/>
    </xf>
    <xf numFmtId="49" fontId="5" fillId="0" borderId="4" xfId="0" applyNumberFormat="1" applyFont="1" applyFill="1" applyBorder="1" applyAlignment="1">
      <alignment horizontal="center" vertical="justify" wrapText="1"/>
    </xf>
    <xf numFmtId="4" fontId="5" fillId="0" borderId="4" xfId="0" applyNumberFormat="1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left" vertical="justify" wrapText="1"/>
    </xf>
    <xf numFmtId="49" fontId="6" fillId="0" borderId="4" xfId="0" applyNumberFormat="1" applyFont="1" applyFill="1" applyBorder="1" applyAlignment="1">
      <alignment horizontal="center" vertical="justify" wrapText="1"/>
    </xf>
    <xf numFmtId="0" fontId="2" fillId="6" borderId="0" xfId="0" applyFont="1" applyFill="1"/>
    <xf numFmtId="4" fontId="2" fillId="7" borderId="4" xfId="0" applyNumberFormat="1" applyFont="1" applyFill="1" applyBorder="1" applyAlignment="1">
      <alignment horizontal="center" vertical="top"/>
    </xf>
    <xf numFmtId="0" fontId="7" fillId="0" borderId="4" xfId="0" applyFont="1" applyBorder="1" applyAlignment="1">
      <alignment horizontal="left" wrapText="1"/>
    </xf>
    <xf numFmtId="0" fontId="5" fillId="0" borderId="0" xfId="0" applyFont="1" applyFill="1"/>
    <xf numFmtId="0" fontId="3" fillId="6" borderId="0" xfId="0" applyFont="1" applyFill="1"/>
    <xf numFmtId="0" fontId="6" fillId="0" borderId="9" xfId="0" applyNumberFormat="1" applyFont="1" applyFill="1" applyBorder="1" applyAlignment="1">
      <alignment vertical="center" wrapText="1"/>
    </xf>
    <xf numFmtId="168" fontId="6" fillId="0" borderId="9" xfId="0" applyNumberFormat="1" applyFont="1" applyFill="1" applyBorder="1" applyAlignment="1">
      <alignment vertical="center" wrapText="1"/>
    </xf>
    <xf numFmtId="0" fontId="3" fillId="0" borderId="4" xfId="0" applyNumberFormat="1" applyFont="1" applyBorder="1" applyAlignment="1">
      <alignment horizontal="left" wrapText="1"/>
    </xf>
    <xf numFmtId="49" fontId="2" fillId="0" borderId="4" xfId="0" applyNumberFormat="1" applyFont="1" applyBorder="1" applyAlignment="1">
      <alignment horizontal="center" vertical="justify"/>
    </xf>
    <xf numFmtId="49" fontId="3" fillId="0" borderId="4" xfId="0" applyNumberFormat="1" applyFont="1" applyBorder="1" applyAlignment="1">
      <alignment horizontal="center" vertical="justify"/>
    </xf>
    <xf numFmtId="49" fontId="2" fillId="3" borderId="4" xfId="0" applyNumberFormat="1" applyFont="1" applyFill="1" applyBorder="1" applyAlignment="1">
      <alignment horizontal="center" vertical="justify"/>
    </xf>
    <xf numFmtId="4" fontId="2" fillId="7" borderId="4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Fill="1" applyBorder="1" applyAlignment="1">
      <alignment horizontal="center" vertical="justify"/>
    </xf>
    <xf numFmtId="49" fontId="2" fillId="0" borderId="4" xfId="0" applyNumberFormat="1" applyFont="1" applyFill="1" applyBorder="1" applyAlignment="1">
      <alignment horizontal="center" vertical="justify"/>
    </xf>
    <xf numFmtId="4" fontId="2" fillId="3" borderId="4" xfId="0" applyNumberFormat="1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/>
    </xf>
    <xf numFmtId="4" fontId="3" fillId="0" borderId="0" xfId="0" applyNumberFormat="1" applyFont="1" applyAlignment="1">
      <alignment vertical="top"/>
    </xf>
    <xf numFmtId="166" fontId="3" fillId="0" borderId="4" xfId="1" applyNumberFormat="1" applyFont="1" applyFill="1" applyBorder="1" applyAlignment="1" applyProtection="1">
      <alignment vertical="top" wrapText="1"/>
      <protection hidden="1"/>
    </xf>
    <xf numFmtId="0" fontId="3" fillId="0" borderId="4" xfId="1" applyNumberFormat="1" applyFont="1" applyFill="1" applyBorder="1" applyAlignment="1" applyProtection="1">
      <alignment vertical="top" wrapText="1"/>
      <protection hidden="1"/>
    </xf>
    <xf numFmtId="167" fontId="3" fillId="0" borderId="4" xfId="1" applyNumberFormat="1" applyFont="1" applyFill="1" applyBorder="1" applyAlignment="1" applyProtection="1">
      <alignment vertical="top" wrapText="1"/>
      <protection hidden="1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 vertical="justify"/>
    </xf>
    <xf numFmtId="166" fontId="3" fillId="0" borderId="4" xfId="1" applyNumberFormat="1" applyFont="1" applyFill="1" applyBorder="1" applyAlignment="1" applyProtection="1">
      <alignment vertical="top" wrapText="1"/>
      <protection hidden="1"/>
    </xf>
    <xf numFmtId="0" fontId="3" fillId="0" borderId="4" xfId="1" applyNumberFormat="1" applyFont="1" applyFill="1" applyBorder="1" applyAlignment="1" applyProtection="1">
      <alignment vertical="top" wrapText="1"/>
      <protection hidden="1"/>
    </xf>
    <xf numFmtId="167" fontId="3" fillId="0" borderId="4" xfId="1" applyNumberFormat="1" applyFont="1" applyFill="1" applyBorder="1" applyAlignment="1" applyProtection="1">
      <alignment vertical="top" wrapText="1"/>
      <protection hidden="1"/>
    </xf>
    <xf numFmtId="167" fontId="2" fillId="2" borderId="4" xfId="1" applyNumberFormat="1" applyFont="1" applyFill="1" applyBorder="1" applyAlignment="1" applyProtection="1">
      <alignment vertical="top" wrapText="1"/>
      <protection hidden="1"/>
    </xf>
    <xf numFmtId="0" fontId="3" fillId="0" borderId="0" xfId="1" applyNumberFormat="1" applyFont="1" applyFill="1" applyAlignment="1" applyProtection="1">
      <alignment horizontal="center" vertical="top" wrapText="1"/>
      <protection hidden="1"/>
    </xf>
    <xf numFmtId="0" fontId="3" fillId="0" borderId="0" xfId="0" applyFont="1" applyFill="1" applyAlignment="1">
      <alignment vertical="top"/>
    </xf>
    <xf numFmtId="49" fontId="3" fillId="0" borderId="0" xfId="0" applyNumberFormat="1" applyFont="1" applyAlignment="1">
      <alignment horizontal="center" vertical="top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9"/>
  <sheetViews>
    <sheetView tabSelected="1" view="pageBreakPreview" zoomScale="60" zoomScaleNormal="100" workbookViewId="0">
      <selection activeCell="E4" sqref="E4"/>
    </sheetView>
  </sheetViews>
  <sheetFormatPr defaultColWidth="9.109375" defaultRowHeight="16.8" x14ac:dyDescent="0.3"/>
  <cols>
    <col min="1" max="1" width="62.109375" style="49" customWidth="1"/>
    <col min="2" max="2" width="11.33203125" style="50" customWidth="1"/>
    <col min="3" max="3" width="17.33203125" style="50" customWidth="1"/>
    <col min="4" max="4" width="15.88671875" style="50" customWidth="1"/>
    <col min="5" max="5" width="32.44140625" style="121" customWidth="1"/>
    <col min="6" max="6" width="30" style="121" customWidth="1"/>
    <col min="7" max="174" width="9.109375" style="52"/>
    <col min="175" max="175" width="2" style="52" customWidth="1"/>
    <col min="176" max="176" width="62.109375" style="52" customWidth="1"/>
    <col min="177" max="177" width="11.33203125" style="52" customWidth="1"/>
    <col min="178" max="178" width="17.33203125" style="52" customWidth="1"/>
    <col min="179" max="179" width="15.88671875" style="52" customWidth="1"/>
    <col min="180" max="180" width="32.44140625" style="52" customWidth="1"/>
    <col min="181" max="181" width="30" style="52" customWidth="1"/>
    <col min="182" max="430" width="9.109375" style="52"/>
    <col min="431" max="431" width="2" style="52" customWidth="1"/>
    <col min="432" max="432" width="62.109375" style="52" customWidth="1"/>
    <col min="433" max="433" width="11.33203125" style="52" customWidth="1"/>
    <col min="434" max="434" width="17.33203125" style="52" customWidth="1"/>
    <col min="435" max="435" width="15.88671875" style="52" customWidth="1"/>
    <col min="436" max="436" width="32.44140625" style="52" customWidth="1"/>
    <col min="437" max="437" width="30" style="52" customWidth="1"/>
    <col min="438" max="686" width="9.109375" style="52"/>
    <col min="687" max="687" width="2" style="52" customWidth="1"/>
    <col min="688" max="688" width="62.109375" style="52" customWidth="1"/>
    <col min="689" max="689" width="11.33203125" style="52" customWidth="1"/>
    <col min="690" max="690" width="17.33203125" style="52" customWidth="1"/>
    <col min="691" max="691" width="15.88671875" style="52" customWidth="1"/>
    <col min="692" max="692" width="32.44140625" style="52" customWidth="1"/>
    <col min="693" max="693" width="30" style="52" customWidth="1"/>
    <col min="694" max="942" width="9.109375" style="52"/>
    <col min="943" max="943" width="2" style="52" customWidth="1"/>
    <col min="944" max="944" width="62.109375" style="52" customWidth="1"/>
    <col min="945" max="945" width="11.33203125" style="52" customWidth="1"/>
    <col min="946" max="946" width="17.33203125" style="52" customWidth="1"/>
    <col min="947" max="947" width="15.88671875" style="52" customWidth="1"/>
    <col min="948" max="948" width="32.44140625" style="52" customWidth="1"/>
    <col min="949" max="949" width="30" style="52" customWidth="1"/>
    <col min="950" max="1198" width="9.109375" style="52"/>
    <col min="1199" max="1199" width="2" style="52" customWidth="1"/>
    <col min="1200" max="1200" width="62.109375" style="52" customWidth="1"/>
    <col min="1201" max="1201" width="11.33203125" style="52" customWidth="1"/>
    <col min="1202" max="1202" width="17.33203125" style="52" customWidth="1"/>
    <col min="1203" max="1203" width="15.88671875" style="52" customWidth="1"/>
    <col min="1204" max="1204" width="32.44140625" style="52" customWidth="1"/>
    <col min="1205" max="1205" width="30" style="52" customWidth="1"/>
    <col min="1206" max="1454" width="9.109375" style="52"/>
    <col min="1455" max="1455" width="2" style="52" customWidth="1"/>
    <col min="1456" max="1456" width="62.109375" style="52" customWidth="1"/>
    <col min="1457" max="1457" width="11.33203125" style="52" customWidth="1"/>
    <col min="1458" max="1458" width="17.33203125" style="52" customWidth="1"/>
    <col min="1459" max="1459" width="15.88671875" style="52" customWidth="1"/>
    <col min="1460" max="1460" width="32.44140625" style="52" customWidth="1"/>
    <col min="1461" max="1461" width="30" style="52" customWidth="1"/>
    <col min="1462" max="1710" width="9.109375" style="52"/>
    <col min="1711" max="1711" width="2" style="52" customWidth="1"/>
    <col min="1712" max="1712" width="62.109375" style="52" customWidth="1"/>
    <col min="1713" max="1713" width="11.33203125" style="52" customWidth="1"/>
    <col min="1714" max="1714" width="17.33203125" style="52" customWidth="1"/>
    <col min="1715" max="1715" width="15.88671875" style="52" customWidth="1"/>
    <col min="1716" max="1716" width="32.44140625" style="52" customWidth="1"/>
    <col min="1717" max="1717" width="30" style="52" customWidth="1"/>
    <col min="1718" max="1966" width="9.109375" style="52"/>
    <col min="1967" max="1967" width="2" style="52" customWidth="1"/>
    <col min="1968" max="1968" width="62.109375" style="52" customWidth="1"/>
    <col min="1969" max="1969" width="11.33203125" style="52" customWidth="1"/>
    <col min="1970" max="1970" width="17.33203125" style="52" customWidth="1"/>
    <col min="1971" max="1971" width="15.88671875" style="52" customWidth="1"/>
    <col min="1972" max="1972" width="32.44140625" style="52" customWidth="1"/>
    <col min="1973" max="1973" width="30" style="52" customWidth="1"/>
    <col min="1974" max="2222" width="9.109375" style="52"/>
    <col min="2223" max="2223" width="2" style="52" customWidth="1"/>
    <col min="2224" max="2224" width="62.109375" style="52" customWidth="1"/>
    <col min="2225" max="2225" width="11.33203125" style="52" customWidth="1"/>
    <col min="2226" max="2226" width="17.33203125" style="52" customWidth="1"/>
    <col min="2227" max="2227" width="15.88671875" style="52" customWidth="1"/>
    <col min="2228" max="2228" width="32.44140625" style="52" customWidth="1"/>
    <col min="2229" max="2229" width="30" style="52" customWidth="1"/>
    <col min="2230" max="2478" width="9.109375" style="52"/>
    <col min="2479" max="2479" width="2" style="52" customWidth="1"/>
    <col min="2480" max="2480" width="62.109375" style="52" customWidth="1"/>
    <col min="2481" max="2481" width="11.33203125" style="52" customWidth="1"/>
    <col min="2482" max="2482" width="17.33203125" style="52" customWidth="1"/>
    <col min="2483" max="2483" width="15.88671875" style="52" customWidth="1"/>
    <col min="2484" max="2484" width="32.44140625" style="52" customWidth="1"/>
    <col min="2485" max="2485" width="30" style="52" customWidth="1"/>
    <col min="2486" max="2734" width="9.109375" style="52"/>
    <col min="2735" max="2735" width="2" style="52" customWidth="1"/>
    <col min="2736" max="2736" width="62.109375" style="52" customWidth="1"/>
    <col min="2737" max="2737" width="11.33203125" style="52" customWidth="1"/>
    <col min="2738" max="2738" width="17.33203125" style="52" customWidth="1"/>
    <col min="2739" max="2739" width="15.88671875" style="52" customWidth="1"/>
    <col min="2740" max="2740" width="32.44140625" style="52" customWidth="1"/>
    <col min="2741" max="2741" width="30" style="52" customWidth="1"/>
    <col min="2742" max="2990" width="9.109375" style="52"/>
    <col min="2991" max="2991" width="2" style="52" customWidth="1"/>
    <col min="2992" max="2992" width="62.109375" style="52" customWidth="1"/>
    <col min="2993" max="2993" width="11.33203125" style="52" customWidth="1"/>
    <col min="2994" max="2994" width="17.33203125" style="52" customWidth="1"/>
    <col min="2995" max="2995" width="15.88671875" style="52" customWidth="1"/>
    <col min="2996" max="2996" width="32.44140625" style="52" customWidth="1"/>
    <col min="2997" max="2997" width="30" style="52" customWidth="1"/>
    <col min="2998" max="3246" width="9.109375" style="52"/>
    <col min="3247" max="3247" width="2" style="52" customWidth="1"/>
    <col min="3248" max="3248" width="62.109375" style="52" customWidth="1"/>
    <col min="3249" max="3249" width="11.33203125" style="52" customWidth="1"/>
    <col min="3250" max="3250" width="17.33203125" style="52" customWidth="1"/>
    <col min="3251" max="3251" width="15.88671875" style="52" customWidth="1"/>
    <col min="3252" max="3252" width="32.44140625" style="52" customWidth="1"/>
    <col min="3253" max="3253" width="30" style="52" customWidth="1"/>
    <col min="3254" max="3502" width="9.109375" style="52"/>
    <col min="3503" max="3503" width="2" style="52" customWidth="1"/>
    <col min="3504" max="3504" width="62.109375" style="52" customWidth="1"/>
    <col min="3505" max="3505" width="11.33203125" style="52" customWidth="1"/>
    <col min="3506" max="3506" width="17.33203125" style="52" customWidth="1"/>
    <col min="3507" max="3507" width="15.88671875" style="52" customWidth="1"/>
    <col min="3508" max="3508" width="32.44140625" style="52" customWidth="1"/>
    <col min="3509" max="3509" width="30" style="52" customWidth="1"/>
    <col min="3510" max="3758" width="9.109375" style="52"/>
    <col min="3759" max="3759" width="2" style="52" customWidth="1"/>
    <col min="3760" max="3760" width="62.109375" style="52" customWidth="1"/>
    <col min="3761" max="3761" width="11.33203125" style="52" customWidth="1"/>
    <col min="3762" max="3762" width="17.33203125" style="52" customWidth="1"/>
    <col min="3763" max="3763" width="15.88671875" style="52" customWidth="1"/>
    <col min="3764" max="3764" width="32.44140625" style="52" customWidth="1"/>
    <col min="3765" max="3765" width="30" style="52" customWidth="1"/>
    <col min="3766" max="4014" width="9.109375" style="52"/>
    <col min="4015" max="4015" width="2" style="52" customWidth="1"/>
    <col min="4016" max="4016" width="62.109375" style="52" customWidth="1"/>
    <col min="4017" max="4017" width="11.33203125" style="52" customWidth="1"/>
    <col min="4018" max="4018" width="17.33203125" style="52" customWidth="1"/>
    <col min="4019" max="4019" width="15.88671875" style="52" customWidth="1"/>
    <col min="4020" max="4020" width="32.44140625" style="52" customWidth="1"/>
    <col min="4021" max="4021" width="30" style="52" customWidth="1"/>
    <col min="4022" max="4270" width="9.109375" style="52"/>
    <col min="4271" max="4271" width="2" style="52" customWidth="1"/>
    <col min="4272" max="4272" width="62.109375" style="52" customWidth="1"/>
    <col min="4273" max="4273" width="11.33203125" style="52" customWidth="1"/>
    <col min="4274" max="4274" width="17.33203125" style="52" customWidth="1"/>
    <col min="4275" max="4275" width="15.88671875" style="52" customWidth="1"/>
    <col min="4276" max="4276" width="32.44140625" style="52" customWidth="1"/>
    <col min="4277" max="4277" width="30" style="52" customWidth="1"/>
    <col min="4278" max="4526" width="9.109375" style="52"/>
    <col min="4527" max="4527" width="2" style="52" customWidth="1"/>
    <col min="4528" max="4528" width="62.109375" style="52" customWidth="1"/>
    <col min="4529" max="4529" width="11.33203125" style="52" customWidth="1"/>
    <col min="4530" max="4530" width="17.33203125" style="52" customWidth="1"/>
    <col min="4531" max="4531" width="15.88671875" style="52" customWidth="1"/>
    <col min="4532" max="4532" width="32.44140625" style="52" customWidth="1"/>
    <col min="4533" max="4533" width="30" style="52" customWidth="1"/>
    <col min="4534" max="4782" width="9.109375" style="52"/>
    <col min="4783" max="4783" width="2" style="52" customWidth="1"/>
    <col min="4784" max="4784" width="62.109375" style="52" customWidth="1"/>
    <col min="4785" max="4785" width="11.33203125" style="52" customWidth="1"/>
    <col min="4786" max="4786" width="17.33203125" style="52" customWidth="1"/>
    <col min="4787" max="4787" width="15.88671875" style="52" customWidth="1"/>
    <col min="4788" max="4788" width="32.44140625" style="52" customWidth="1"/>
    <col min="4789" max="4789" width="30" style="52" customWidth="1"/>
    <col min="4790" max="5038" width="9.109375" style="52"/>
    <col min="5039" max="5039" width="2" style="52" customWidth="1"/>
    <col min="5040" max="5040" width="62.109375" style="52" customWidth="1"/>
    <col min="5041" max="5041" width="11.33203125" style="52" customWidth="1"/>
    <col min="5042" max="5042" width="17.33203125" style="52" customWidth="1"/>
    <col min="5043" max="5043" width="15.88671875" style="52" customWidth="1"/>
    <col min="5044" max="5044" width="32.44140625" style="52" customWidth="1"/>
    <col min="5045" max="5045" width="30" style="52" customWidth="1"/>
    <col min="5046" max="5294" width="9.109375" style="52"/>
    <col min="5295" max="5295" width="2" style="52" customWidth="1"/>
    <col min="5296" max="5296" width="62.109375" style="52" customWidth="1"/>
    <col min="5297" max="5297" width="11.33203125" style="52" customWidth="1"/>
    <col min="5298" max="5298" width="17.33203125" style="52" customWidth="1"/>
    <col min="5299" max="5299" width="15.88671875" style="52" customWidth="1"/>
    <col min="5300" max="5300" width="32.44140625" style="52" customWidth="1"/>
    <col min="5301" max="5301" width="30" style="52" customWidth="1"/>
    <col min="5302" max="5550" width="9.109375" style="52"/>
    <col min="5551" max="5551" width="2" style="52" customWidth="1"/>
    <col min="5552" max="5552" width="62.109375" style="52" customWidth="1"/>
    <col min="5553" max="5553" width="11.33203125" style="52" customWidth="1"/>
    <col min="5554" max="5554" width="17.33203125" style="52" customWidth="1"/>
    <col min="5555" max="5555" width="15.88671875" style="52" customWidth="1"/>
    <col min="5556" max="5556" width="32.44140625" style="52" customWidth="1"/>
    <col min="5557" max="5557" width="30" style="52" customWidth="1"/>
    <col min="5558" max="5806" width="9.109375" style="52"/>
    <col min="5807" max="5807" width="2" style="52" customWidth="1"/>
    <col min="5808" max="5808" width="62.109375" style="52" customWidth="1"/>
    <col min="5809" max="5809" width="11.33203125" style="52" customWidth="1"/>
    <col min="5810" max="5810" width="17.33203125" style="52" customWidth="1"/>
    <col min="5811" max="5811" width="15.88671875" style="52" customWidth="1"/>
    <col min="5812" max="5812" width="32.44140625" style="52" customWidth="1"/>
    <col min="5813" max="5813" width="30" style="52" customWidth="1"/>
    <col min="5814" max="6062" width="9.109375" style="52"/>
    <col min="6063" max="6063" width="2" style="52" customWidth="1"/>
    <col min="6064" max="6064" width="62.109375" style="52" customWidth="1"/>
    <col min="6065" max="6065" width="11.33203125" style="52" customWidth="1"/>
    <col min="6066" max="6066" width="17.33203125" style="52" customWidth="1"/>
    <col min="6067" max="6067" width="15.88671875" style="52" customWidth="1"/>
    <col min="6068" max="6068" width="32.44140625" style="52" customWidth="1"/>
    <col min="6069" max="6069" width="30" style="52" customWidth="1"/>
    <col min="6070" max="6318" width="9.109375" style="52"/>
    <col min="6319" max="6319" width="2" style="52" customWidth="1"/>
    <col min="6320" max="6320" width="62.109375" style="52" customWidth="1"/>
    <col min="6321" max="6321" width="11.33203125" style="52" customWidth="1"/>
    <col min="6322" max="6322" width="17.33203125" style="52" customWidth="1"/>
    <col min="6323" max="6323" width="15.88671875" style="52" customWidth="1"/>
    <col min="6324" max="6324" width="32.44140625" style="52" customWidth="1"/>
    <col min="6325" max="6325" width="30" style="52" customWidth="1"/>
    <col min="6326" max="6574" width="9.109375" style="52"/>
    <col min="6575" max="6575" width="2" style="52" customWidth="1"/>
    <col min="6576" max="6576" width="62.109375" style="52" customWidth="1"/>
    <col min="6577" max="6577" width="11.33203125" style="52" customWidth="1"/>
    <col min="6578" max="6578" width="17.33203125" style="52" customWidth="1"/>
    <col min="6579" max="6579" width="15.88671875" style="52" customWidth="1"/>
    <col min="6580" max="6580" width="32.44140625" style="52" customWidth="1"/>
    <col min="6581" max="6581" width="30" style="52" customWidth="1"/>
    <col min="6582" max="6830" width="9.109375" style="52"/>
    <col min="6831" max="6831" width="2" style="52" customWidth="1"/>
    <col min="6832" max="6832" width="62.109375" style="52" customWidth="1"/>
    <col min="6833" max="6833" width="11.33203125" style="52" customWidth="1"/>
    <col min="6834" max="6834" width="17.33203125" style="52" customWidth="1"/>
    <col min="6835" max="6835" width="15.88671875" style="52" customWidth="1"/>
    <col min="6836" max="6836" width="32.44140625" style="52" customWidth="1"/>
    <col min="6837" max="6837" width="30" style="52" customWidth="1"/>
    <col min="6838" max="7086" width="9.109375" style="52"/>
    <col min="7087" max="7087" width="2" style="52" customWidth="1"/>
    <col min="7088" max="7088" width="62.109375" style="52" customWidth="1"/>
    <col min="7089" max="7089" width="11.33203125" style="52" customWidth="1"/>
    <col min="7090" max="7090" width="17.33203125" style="52" customWidth="1"/>
    <col min="7091" max="7091" width="15.88671875" style="52" customWidth="1"/>
    <col min="7092" max="7092" width="32.44140625" style="52" customWidth="1"/>
    <col min="7093" max="7093" width="30" style="52" customWidth="1"/>
    <col min="7094" max="7342" width="9.109375" style="52"/>
    <col min="7343" max="7343" width="2" style="52" customWidth="1"/>
    <col min="7344" max="7344" width="62.109375" style="52" customWidth="1"/>
    <col min="7345" max="7345" width="11.33203125" style="52" customWidth="1"/>
    <col min="7346" max="7346" width="17.33203125" style="52" customWidth="1"/>
    <col min="7347" max="7347" width="15.88671875" style="52" customWidth="1"/>
    <col min="7348" max="7348" width="32.44140625" style="52" customWidth="1"/>
    <col min="7349" max="7349" width="30" style="52" customWidth="1"/>
    <col min="7350" max="7598" width="9.109375" style="52"/>
    <col min="7599" max="7599" width="2" style="52" customWidth="1"/>
    <col min="7600" max="7600" width="62.109375" style="52" customWidth="1"/>
    <col min="7601" max="7601" width="11.33203125" style="52" customWidth="1"/>
    <col min="7602" max="7602" width="17.33203125" style="52" customWidth="1"/>
    <col min="7603" max="7603" width="15.88671875" style="52" customWidth="1"/>
    <col min="7604" max="7604" width="32.44140625" style="52" customWidth="1"/>
    <col min="7605" max="7605" width="30" style="52" customWidth="1"/>
    <col min="7606" max="7854" width="9.109375" style="52"/>
    <col min="7855" max="7855" width="2" style="52" customWidth="1"/>
    <col min="7856" max="7856" width="62.109375" style="52" customWidth="1"/>
    <col min="7857" max="7857" width="11.33203125" style="52" customWidth="1"/>
    <col min="7858" max="7858" width="17.33203125" style="52" customWidth="1"/>
    <col min="7859" max="7859" width="15.88671875" style="52" customWidth="1"/>
    <col min="7860" max="7860" width="32.44140625" style="52" customWidth="1"/>
    <col min="7861" max="7861" width="30" style="52" customWidth="1"/>
    <col min="7862" max="8110" width="9.109375" style="52"/>
    <col min="8111" max="8111" width="2" style="52" customWidth="1"/>
    <col min="8112" max="8112" width="62.109375" style="52" customWidth="1"/>
    <col min="8113" max="8113" width="11.33203125" style="52" customWidth="1"/>
    <col min="8114" max="8114" width="17.33203125" style="52" customWidth="1"/>
    <col min="8115" max="8115" width="15.88671875" style="52" customWidth="1"/>
    <col min="8116" max="8116" width="32.44140625" style="52" customWidth="1"/>
    <col min="8117" max="8117" width="30" style="52" customWidth="1"/>
    <col min="8118" max="8366" width="9.109375" style="52"/>
    <col min="8367" max="8367" width="2" style="52" customWidth="1"/>
    <col min="8368" max="8368" width="62.109375" style="52" customWidth="1"/>
    <col min="8369" max="8369" width="11.33203125" style="52" customWidth="1"/>
    <col min="8370" max="8370" width="17.33203125" style="52" customWidth="1"/>
    <col min="8371" max="8371" width="15.88671875" style="52" customWidth="1"/>
    <col min="8372" max="8372" width="32.44140625" style="52" customWidth="1"/>
    <col min="8373" max="8373" width="30" style="52" customWidth="1"/>
    <col min="8374" max="8622" width="9.109375" style="52"/>
    <col min="8623" max="8623" width="2" style="52" customWidth="1"/>
    <col min="8624" max="8624" width="62.109375" style="52" customWidth="1"/>
    <col min="8625" max="8625" width="11.33203125" style="52" customWidth="1"/>
    <col min="8626" max="8626" width="17.33203125" style="52" customWidth="1"/>
    <col min="8627" max="8627" width="15.88671875" style="52" customWidth="1"/>
    <col min="8628" max="8628" width="32.44140625" style="52" customWidth="1"/>
    <col min="8629" max="8629" width="30" style="52" customWidth="1"/>
    <col min="8630" max="8878" width="9.109375" style="52"/>
    <col min="8879" max="8879" width="2" style="52" customWidth="1"/>
    <col min="8880" max="8880" width="62.109375" style="52" customWidth="1"/>
    <col min="8881" max="8881" width="11.33203125" style="52" customWidth="1"/>
    <col min="8882" max="8882" width="17.33203125" style="52" customWidth="1"/>
    <col min="8883" max="8883" width="15.88671875" style="52" customWidth="1"/>
    <col min="8884" max="8884" width="32.44140625" style="52" customWidth="1"/>
    <col min="8885" max="8885" width="30" style="52" customWidth="1"/>
    <col min="8886" max="9134" width="9.109375" style="52"/>
    <col min="9135" max="9135" width="2" style="52" customWidth="1"/>
    <col min="9136" max="9136" width="62.109375" style="52" customWidth="1"/>
    <col min="9137" max="9137" width="11.33203125" style="52" customWidth="1"/>
    <col min="9138" max="9138" width="17.33203125" style="52" customWidth="1"/>
    <col min="9139" max="9139" width="15.88671875" style="52" customWidth="1"/>
    <col min="9140" max="9140" width="32.44140625" style="52" customWidth="1"/>
    <col min="9141" max="9141" width="30" style="52" customWidth="1"/>
    <col min="9142" max="9390" width="9.109375" style="52"/>
    <col min="9391" max="9391" width="2" style="52" customWidth="1"/>
    <col min="9392" max="9392" width="62.109375" style="52" customWidth="1"/>
    <col min="9393" max="9393" width="11.33203125" style="52" customWidth="1"/>
    <col min="9394" max="9394" width="17.33203125" style="52" customWidth="1"/>
    <col min="9395" max="9395" width="15.88671875" style="52" customWidth="1"/>
    <col min="9396" max="9396" width="32.44140625" style="52" customWidth="1"/>
    <col min="9397" max="9397" width="30" style="52" customWidth="1"/>
    <col min="9398" max="9646" width="9.109375" style="52"/>
    <col min="9647" max="9647" width="2" style="52" customWidth="1"/>
    <col min="9648" max="9648" width="62.109375" style="52" customWidth="1"/>
    <col min="9649" max="9649" width="11.33203125" style="52" customWidth="1"/>
    <col min="9650" max="9650" width="17.33203125" style="52" customWidth="1"/>
    <col min="9651" max="9651" width="15.88671875" style="52" customWidth="1"/>
    <col min="9652" max="9652" width="32.44140625" style="52" customWidth="1"/>
    <col min="9653" max="9653" width="30" style="52" customWidth="1"/>
    <col min="9654" max="9902" width="9.109375" style="52"/>
    <col min="9903" max="9903" width="2" style="52" customWidth="1"/>
    <col min="9904" max="9904" width="62.109375" style="52" customWidth="1"/>
    <col min="9905" max="9905" width="11.33203125" style="52" customWidth="1"/>
    <col min="9906" max="9906" width="17.33203125" style="52" customWidth="1"/>
    <col min="9907" max="9907" width="15.88671875" style="52" customWidth="1"/>
    <col min="9908" max="9908" width="32.44140625" style="52" customWidth="1"/>
    <col min="9909" max="9909" width="30" style="52" customWidth="1"/>
    <col min="9910" max="10158" width="9.109375" style="52"/>
    <col min="10159" max="10159" width="2" style="52" customWidth="1"/>
    <col min="10160" max="10160" width="62.109375" style="52" customWidth="1"/>
    <col min="10161" max="10161" width="11.33203125" style="52" customWidth="1"/>
    <col min="10162" max="10162" width="17.33203125" style="52" customWidth="1"/>
    <col min="10163" max="10163" width="15.88671875" style="52" customWidth="1"/>
    <col min="10164" max="10164" width="32.44140625" style="52" customWidth="1"/>
    <col min="10165" max="10165" width="30" style="52" customWidth="1"/>
    <col min="10166" max="10414" width="9.109375" style="52"/>
    <col min="10415" max="10415" width="2" style="52" customWidth="1"/>
    <col min="10416" max="10416" width="62.109375" style="52" customWidth="1"/>
    <col min="10417" max="10417" width="11.33203125" style="52" customWidth="1"/>
    <col min="10418" max="10418" width="17.33203125" style="52" customWidth="1"/>
    <col min="10419" max="10419" width="15.88671875" style="52" customWidth="1"/>
    <col min="10420" max="10420" width="32.44140625" style="52" customWidth="1"/>
    <col min="10421" max="10421" width="30" style="52" customWidth="1"/>
    <col min="10422" max="10670" width="9.109375" style="52"/>
    <col min="10671" max="10671" width="2" style="52" customWidth="1"/>
    <col min="10672" max="10672" width="62.109375" style="52" customWidth="1"/>
    <col min="10673" max="10673" width="11.33203125" style="52" customWidth="1"/>
    <col min="10674" max="10674" width="17.33203125" style="52" customWidth="1"/>
    <col min="10675" max="10675" width="15.88671875" style="52" customWidth="1"/>
    <col min="10676" max="10676" width="32.44140625" style="52" customWidth="1"/>
    <col min="10677" max="10677" width="30" style="52" customWidth="1"/>
    <col min="10678" max="10926" width="9.109375" style="52"/>
    <col min="10927" max="10927" width="2" style="52" customWidth="1"/>
    <col min="10928" max="10928" width="62.109375" style="52" customWidth="1"/>
    <col min="10929" max="10929" width="11.33203125" style="52" customWidth="1"/>
    <col min="10930" max="10930" width="17.33203125" style="52" customWidth="1"/>
    <col min="10931" max="10931" width="15.88671875" style="52" customWidth="1"/>
    <col min="10932" max="10932" width="32.44140625" style="52" customWidth="1"/>
    <col min="10933" max="10933" width="30" style="52" customWidth="1"/>
    <col min="10934" max="11182" width="9.109375" style="52"/>
    <col min="11183" max="11183" width="2" style="52" customWidth="1"/>
    <col min="11184" max="11184" width="62.109375" style="52" customWidth="1"/>
    <col min="11185" max="11185" width="11.33203125" style="52" customWidth="1"/>
    <col min="11186" max="11186" width="17.33203125" style="52" customWidth="1"/>
    <col min="11187" max="11187" width="15.88671875" style="52" customWidth="1"/>
    <col min="11188" max="11188" width="32.44140625" style="52" customWidth="1"/>
    <col min="11189" max="11189" width="30" style="52" customWidth="1"/>
    <col min="11190" max="11438" width="9.109375" style="52"/>
    <col min="11439" max="11439" width="2" style="52" customWidth="1"/>
    <col min="11440" max="11440" width="62.109375" style="52" customWidth="1"/>
    <col min="11441" max="11441" width="11.33203125" style="52" customWidth="1"/>
    <col min="11442" max="11442" width="17.33203125" style="52" customWidth="1"/>
    <col min="11443" max="11443" width="15.88671875" style="52" customWidth="1"/>
    <col min="11444" max="11444" width="32.44140625" style="52" customWidth="1"/>
    <col min="11445" max="11445" width="30" style="52" customWidth="1"/>
    <col min="11446" max="11694" width="9.109375" style="52"/>
    <col min="11695" max="11695" width="2" style="52" customWidth="1"/>
    <col min="11696" max="11696" width="62.109375" style="52" customWidth="1"/>
    <col min="11697" max="11697" width="11.33203125" style="52" customWidth="1"/>
    <col min="11698" max="11698" width="17.33203125" style="52" customWidth="1"/>
    <col min="11699" max="11699" width="15.88671875" style="52" customWidth="1"/>
    <col min="11700" max="11700" width="32.44140625" style="52" customWidth="1"/>
    <col min="11701" max="11701" width="30" style="52" customWidth="1"/>
    <col min="11702" max="11950" width="9.109375" style="52"/>
    <col min="11951" max="11951" width="2" style="52" customWidth="1"/>
    <col min="11952" max="11952" width="62.109375" style="52" customWidth="1"/>
    <col min="11953" max="11953" width="11.33203125" style="52" customWidth="1"/>
    <col min="11954" max="11954" width="17.33203125" style="52" customWidth="1"/>
    <col min="11955" max="11955" width="15.88671875" style="52" customWidth="1"/>
    <col min="11956" max="11956" width="32.44140625" style="52" customWidth="1"/>
    <col min="11957" max="11957" width="30" style="52" customWidth="1"/>
    <col min="11958" max="12206" width="9.109375" style="52"/>
    <col min="12207" max="12207" width="2" style="52" customWidth="1"/>
    <col min="12208" max="12208" width="62.109375" style="52" customWidth="1"/>
    <col min="12209" max="12209" width="11.33203125" style="52" customWidth="1"/>
    <col min="12210" max="12210" width="17.33203125" style="52" customWidth="1"/>
    <col min="12211" max="12211" width="15.88671875" style="52" customWidth="1"/>
    <col min="12212" max="12212" width="32.44140625" style="52" customWidth="1"/>
    <col min="12213" max="12213" width="30" style="52" customWidth="1"/>
    <col min="12214" max="12462" width="9.109375" style="52"/>
    <col min="12463" max="12463" width="2" style="52" customWidth="1"/>
    <col min="12464" max="12464" width="62.109375" style="52" customWidth="1"/>
    <col min="12465" max="12465" width="11.33203125" style="52" customWidth="1"/>
    <col min="12466" max="12466" width="17.33203125" style="52" customWidth="1"/>
    <col min="12467" max="12467" width="15.88671875" style="52" customWidth="1"/>
    <col min="12468" max="12468" width="32.44140625" style="52" customWidth="1"/>
    <col min="12469" max="12469" width="30" style="52" customWidth="1"/>
    <col min="12470" max="12718" width="9.109375" style="52"/>
    <col min="12719" max="12719" width="2" style="52" customWidth="1"/>
    <col min="12720" max="12720" width="62.109375" style="52" customWidth="1"/>
    <col min="12721" max="12721" width="11.33203125" style="52" customWidth="1"/>
    <col min="12722" max="12722" width="17.33203125" style="52" customWidth="1"/>
    <col min="12723" max="12723" width="15.88671875" style="52" customWidth="1"/>
    <col min="12724" max="12724" width="32.44140625" style="52" customWidth="1"/>
    <col min="12725" max="12725" width="30" style="52" customWidth="1"/>
    <col min="12726" max="12974" width="9.109375" style="52"/>
    <col min="12975" max="12975" width="2" style="52" customWidth="1"/>
    <col min="12976" max="12976" width="62.109375" style="52" customWidth="1"/>
    <col min="12977" max="12977" width="11.33203125" style="52" customWidth="1"/>
    <col min="12978" max="12978" width="17.33203125" style="52" customWidth="1"/>
    <col min="12979" max="12979" width="15.88671875" style="52" customWidth="1"/>
    <col min="12980" max="12980" width="32.44140625" style="52" customWidth="1"/>
    <col min="12981" max="12981" width="30" style="52" customWidth="1"/>
    <col min="12982" max="13230" width="9.109375" style="52"/>
    <col min="13231" max="13231" width="2" style="52" customWidth="1"/>
    <col min="13232" max="13232" width="62.109375" style="52" customWidth="1"/>
    <col min="13233" max="13233" width="11.33203125" style="52" customWidth="1"/>
    <col min="13234" max="13234" width="17.33203125" style="52" customWidth="1"/>
    <col min="13235" max="13235" width="15.88671875" style="52" customWidth="1"/>
    <col min="13236" max="13236" width="32.44140625" style="52" customWidth="1"/>
    <col min="13237" max="13237" width="30" style="52" customWidth="1"/>
    <col min="13238" max="13486" width="9.109375" style="52"/>
    <col min="13487" max="13487" width="2" style="52" customWidth="1"/>
    <col min="13488" max="13488" width="62.109375" style="52" customWidth="1"/>
    <col min="13489" max="13489" width="11.33203125" style="52" customWidth="1"/>
    <col min="13490" max="13490" width="17.33203125" style="52" customWidth="1"/>
    <col min="13491" max="13491" width="15.88671875" style="52" customWidth="1"/>
    <col min="13492" max="13492" width="32.44140625" style="52" customWidth="1"/>
    <col min="13493" max="13493" width="30" style="52" customWidth="1"/>
    <col min="13494" max="13742" width="9.109375" style="52"/>
    <col min="13743" max="13743" width="2" style="52" customWidth="1"/>
    <col min="13744" max="13744" width="62.109375" style="52" customWidth="1"/>
    <col min="13745" max="13745" width="11.33203125" style="52" customWidth="1"/>
    <col min="13746" max="13746" width="17.33203125" style="52" customWidth="1"/>
    <col min="13747" max="13747" width="15.88671875" style="52" customWidth="1"/>
    <col min="13748" max="13748" width="32.44140625" style="52" customWidth="1"/>
    <col min="13749" max="13749" width="30" style="52" customWidth="1"/>
    <col min="13750" max="13998" width="9.109375" style="52"/>
    <col min="13999" max="13999" width="2" style="52" customWidth="1"/>
    <col min="14000" max="14000" width="62.109375" style="52" customWidth="1"/>
    <col min="14001" max="14001" width="11.33203125" style="52" customWidth="1"/>
    <col min="14002" max="14002" width="17.33203125" style="52" customWidth="1"/>
    <col min="14003" max="14003" width="15.88671875" style="52" customWidth="1"/>
    <col min="14004" max="14004" width="32.44140625" style="52" customWidth="1"/>
    <col min="14005" max="14005" width="30" style="52" customWidth="1"/>
    <col min="14006" max="14254" width="9.109375" style="52"/>
    <col min="14255" max="14255" width="2" style="52" customWidth="1"/>
    <col min="14256" max="14256" width="62.109375" style="52" customWidth="1"/>
    <col min="14257" max="14257" width="11.33203125" style="52" customWidth="1"/>
    <col min="14258" max="14258" width="17.33203125" style="52" customWidth="1"/>
    <col min="14259" max="14259" width="15.88671875" style="52" customWidth="1"/>
    <col min="14260" max="14260" width="32.44140625" style="52" customWidth="1"/>
    <col min="14261" max="14261" width="30" style="52" customWidth="1"/>
    <col min="14262" max="14510" width="9.109375" style="52"/>
    <col min="14511" max="14511" width="2" style="52" customWidth="1"/>
    <col min="14512" max="14512" width="62.109375" style="52" customWidth="1"/>
    <col min="14513" max="14513" width="11.33203125" style="52" customWidth="1"/>
    <col min="14514" max="14514" width="17.33203125" style="52" customWidth="1"/>
    <col min="14515" max="14515" width="15.88671875" style="52" customWidth="1"/>
    <col min="14516" max="14516" width="32.44140625" style="52" customWidth="1"/>
    <col min="14517" max="14517" width="30" style="52" customWidth="1"/>
    <col min="14518" max="14766" width="9.109375" style="52"/>
    <col min="14767" max="14767" width="2" style="52" customWidth="1"/>
    <col min="14768" max="14768" width="62.109375" style="52" customWidth="1"/>
    <col min="14769" max="14769" width="11.33203125" style="52" customWidth="1"/>
    <col min="14770" max="14770" width="17.33203125" style="52" customWidth="1"/>
    <col min="14771" max="14771" width="15.88671875" style="52" customWidth="1"/>
    <col min="14772" max="14772" width="32.44140625" style="52" customWidth="1"/>
    <col min="14773" max="14773" width="30" style="52" customWidth="1"/>
    <col min="14774" max="15022" width="9.109375" style="52"/>
    <col min="15023" max="15023" width="2" style="52" customWidth="1"/>
    <col min="15024" max="15024" width="62.109375" style="52" customWidth="1"/>
    <col min="15025" max="15025" width="11.33203125" style="52" customWidth="1"/>
    <col min="15026" max="15026" width="17.33203125" style="52" customWidth="1"/>
    <col min="15027" max="15027" width="15.88671875" style="52" customWidth="1"/>
    <col min="15028" max="15028" width="32.44140625" style="52" customWidth="1"/>
    <col min="15029" max="15029" width="30" style="52" customWidth="1"/>
    <col min="15030" max="15278" width="9.109375" style="52"/>
    <col min="15279" max="15279" width="2" style="52" customWidth="1"/>
    <col min="15280" max="15280" width="62.109375" style="52" customWidth="1"/>
    <col min="15281" max="15281" width="11.33203125" style="52" customWidth="1"/>
    <col min="15282" max="15282" width="17.33203125" style="52" customWidth="1"/>
    <col min="15283" max="15283" width="15.88671875" style="52" customWidth="1"/>
    <col min="15284" max="15284" width="32.44140625" style="52" customWidth="1"/>
    <col min="15285" max="15285" width="30" style="52" customWidth="1"/>
    <col min="15286" max="15534" width="9.109375" style="52"/>
    <col min="15535" max="15535" width="2" style="52" customWidth="1"/>
    <col min="15536" max="15536" width="62.109375" style="52" customWidth="1"/>
    <col min="15537" max="15537" width="11.33203125" style="52" customWidth="1"/>
    <col min="15538" max="15538" width="17.33203125" style="52" customWidth="1"/>
    <col min="15539" max="15539" width="15.88671875" style="52" customWidth="1"/>
    <col min="15540" max="15540" width="32.44140625" style="52" customWidth="1"/>
    <col min="15541" max="15541" width="30" style="52" customWidth="1"/>
    <col min="15542" max="15790" width="9.109375" style="52"/>
    <col min="15791" max="15791" width="2" style="52" customWidth="1"/>
    <col min="15792" max="15792" width="62.109375" style="52" customWidth="1"/>
    <col min="15793" max="15793" width="11.33203125" style="52" customWidth="1"/>
    <col min="15794" max="15794" width="17.33203125" style="52" customWidth="1"/>
    <col min="15795" max="15795" width="15.88671875" style="52" customWidth="1"/>
    <col min="15796" max="15796" width="32.44140625" style="52" customWidth="1"/>
    <col min="15797" max="15797" width="30" style="52" customWidth="1"/>
    <col min="15798" max="16046" width="9.109375" style="52"/>
    <col min="16047" max="16047" width="2" style="52" customWidth="1"/>
    <col min="16048" max="16048" width="62.109375" style="52" customWidth="1"/>
    <col min="16049" max="16049" width="11.33203125" style="52" customWidth="1"/>
    <col min="16050" max="16050" width="17.33203125" style="52" customWidth="1"/>
    <col min="16051" max="16051" width="15.88671875" style="52" customWidth="1"/>
    <col min="16052" max="16052" width="32.44140625" style="52" customWidth="1"/>
    <col min="16053" max="16053" width="30" style="52" customWidth="1"/>
    <col min="16054" max="16384" width="9.109375" style="52"/>
  </cols>
  <sheetData>
    <row r="1" spans="1:6" ht="15" customHeight="1" x14ac:dyDescent="0.3">
      <c r="D1" s="51"/>
      <c r="E1" s="51" t="s">
        <v>537</v>
      </c>
      <c r="F1" s="51"/>
    </row>
    <row r="2" spans="1:6" ht="15" customHeight="1" x14ac:dyDescent="0.3">
      <c r="A2" s="51"/>
      <c r="B2" s="51"/>
      <c r="C2" s="51"/>
      <c r="D2" s="53"/>
      <c r="E2" s="53" t="s">
        <v>529</v>
      </c>
      <c r="F2" s="53"/>
    </row>
    <row r="3" spans="1:6" ht="15" customHeight="1" x14ac:dyDescent="0.3">
      <c r="C3" s="54"/>
      <c r="D3" s="55"/>
      <c r="E3" s="53" t="s">
        <v>530</v>
      </c>
      <c r="F3" s="55"/>
    </row>
    <row r="4" spans="1:6" ht="15" customHeight="1" x14ac:dyDescent="0.3">
      <c r="C4" s="54"/>
      <c r="D4" s="55"/>
      <c r="E4" s="55" t="s">
        <v>870</v>
      </c>
      <c r="F4" s="55"/>
    </row>
    <row r="5" spans="1:6" ht="15" customHeight="1" x14ac:dyDescent="0.3">
      <c r="C5" s="54"/>
      <c r="D5" s="55"/>
      <c r="E5" s="55"/>
      <c r="F5" s="55"/>
    </row>
    <row r="6" spans="1:6" s="57" customFormat="1" x14ac:dyDescent="0.3">
      <c r="A6" s="125" t="s">
        <v>538</v>
      </c>
      <c r="B6" s="125"/>
      <c r="C6" s="125"/>
      <c r="D6" s="125"/>
      <c r="E6" s="125"/>
      <c r="F6" s="125"/>
    </row>
    <row r="7" spans="1:6" s="57" customFormat="1" x14ac:dyDescent="0.3">
      <c r="A7" s="58" t="s">
        <v>539</v>
      </c>
      <c r="B7" s="58"/>
      <c r="C7" s="58"/>
      <c r="D7" s="58"/>
      <c r="E7" s="58"/>
    </row>
    <row r="8" spans="1:6" s="57" customFormat="1" x14ac:dyDescent="0.3">
      <c r="A8" s="125" t="s">
        <v>540</v>
      </c>
      <c r="B8" s="125"/>
      <c r="C8" s="125"/>
      <c r="D8" s="125"/>
      <c r="E8" s="125"/>
    </row>
    <row r="9" spans="1:6" s="57" customFormat="1" x14ac:dyDescent="0.3">
      <c r="A9" s="125"/>
      <c r="B9" s="125"/>
      <c r="C9" s="125"/>
      <c r="D9" s="125"/>
      <c r="E9" s="59"/>
      <c r="F9" s="59" t="s">
        <v>526</v>
      </c>
    </row>
    <row r="10" spans="1:6" ht="63" customHeight="1" x14ac:dyDescent="0.3">
      <c r="A10" s="60" t="s">
        <v>524</v>
      </c>
      <c r="B10" s="61" t="s">
        <v>541</v>
      </c>
      <c r="C10" s="61" t="s">
        <v>521</v>
      </c>
      <c r="D10" s="61" t="s">
        <v>542</v>
      </c>
      <c r="E10" s="62" t="s">
        <v>543</v>
      </c>
      <c r="F10" s="63" t="s">
        <v>544</v>
      </c>
    </row>
    <row r="11" spans="1:6" s="67" customFormat="1" x14ac:dyDescent="0.3">
      <c r="A11" s="64" t="s">
        <v>545</v>
      </c>
      <c r="B11" s="65" t="s">
        <v>546</v>
      </c>
      <c r="C11" s="65" t="s">
        <v>546</v>
      </c>
      <c r="D11" s="65" t="s">
        <v>546</v>
      </c>
      <c r="E11" s="66">
        <f>E12+E99+E119+E157+E206+E271+E288+E317+E343+E360</f>
        <v>1260108499.4100001</v>
      </c>
      <c r="F11" s="66">
        <f>F12+F99+F119+F157+F206+F271+F288+F317+F343+F360</f>
        <v>1262680413.95</v>
      </c>
    </row>
    <row r="12" spans="1:6" s="57" customFormat="1" x14ac:dyDescent="0.3">
      <c r="A12" s="68" t="s">
        <v>513</v>
      </c>
      <c r="B12" s="69" t="s">
        <v>547</v>
      </c>
      <c r="C12" s="69" t="s">
        <v>546</v>
      </c>
      <c r="D12" s="69" t="s">
        <v>546</v>
      </c>
      <c r="E12" s="70">
        <f>E13+E17+E23+E40+E56+E51</f>
        <v>102911760.50000001</v>
      </c>
      <c r="F12" s="70">
        <f>F13+F17+F23+F40+F56+F51+F48</f>
        <v>108163360.50000001</v>
      </c>
    </row>
    <row r="13" spans="1:6" s="57" customFormat="1" ht="51" customHeight="1" x14ac:dyDescent="0.3">
      <c r="A13" s="64" t="s">
        <v>512</v>
      </c>
      <c r="B13" s="65" t="s">
        <v>548</v>
      </c>
      <c r="C13" s="65" t="s">
        <v>546</v>
      </c>
      <c r="D13" s="65" t="s">
        <v>546</v>
      </c>
      <c r="E13" s="66">
        <f t="shared" ref="E13:F15" si="0">E14</f>
        <v>1953292.3</v>
      </c>
      <c r="F13" s="66">
        <f t="shared" si="0"/>
        <v>1953292.3</v>
      </c>
    </row>
    <row r="14" spans="1:6" s="57" customFormat="1" ht="17.399999999999999" customHeight="1" x14ac:dyDescent="0.3">
      <c r="A14" s="64" t="s">
        <v>511</v>
      </c>
      <c r="B14" s="65" t="s">
        <v>548</v>
      </c>
      <c r="C14" s="65" t="s">
        <v>549</v>
      </c>
      <c r="D14" s="65" t="s">
        <v>546</v>
      </c>
      <c r="E14" s="66">
        <f t="shared" si="0"/>
        <v>1953292.3</v>
      </c>
      <c r="F14" s="66">
        <f t="shared" si="0"/>
        <v>1953292.3</v>
      </c>
    </row>
    <row r="15" spans="1:6" s="57" customFormat="1" ht="35.25" customHeight="1" x14ac:dyDescent="0.3">
      <c r="A15" s="64" t="s">
        <v>509</v>
      </c>
      <c r="B15" s="65" t="s">
        <v>548</v>
      </c>
      <c r="C15" s="65" t="s">
        <v>550</v>
      </c>
      <c r="D15" s="65" t="s">
        <v>546</v>
      </c>
      <c r="E15" s="66">
        <f t="shared" si="0"/>
        <v>1953292.3</v>
      </c>
      <c r="F15" s="66">
        <f t="shared" si="0"/>
        <v>1953292.3</v>
      </c>
    </row>
    <row r="16" spans="1:6" s="57" customFormat="1" ht="90" customHeight="1" x14ac:dyDescent="0.3">
      <c r="A16" s="71" t="s">
        <v>551</v>
      </c>
      <c r="B16" s="61" t="s">
        <v>548</v>
      </c>
      <c r="C16" s="61" t="s">
        <v>550</v>
      </c>
      <c r="D16" s="61" t="s">
        <v>552</v>
      </c>
      <c r="E16" s="62">
        <v>1953292.3</v>
      </c>
      <c r="F16" s="62">
        <v>1953292.3</v>
      </c>
    </row>
    <row r="17" spans="1:6" s="57" customFormat="1" ht="71.25" customHeight="1" x14ac:dyDescent="0.3">
      <c r="A17" s="64" t="s">
        <v>507</v>
      </c>
      <c r="B17" s="65" t="s">
        <v>553</v>
      </c>
      <c r="C17" s="65" t="s">
        <v>546</v>
      </c>
      <c r="D17" s="65" t="s">
        <v>546</v>
      </c>
      <c r="E17" s="66">
        <f>E18</f>
        <v>3544806.9299999997</v>
      </c>
      <c r="F17" s="66">
        <f>F18</f>
        <v>3544806.9299999997</v>
      </c>
    </row>
    <row r="18" spans="1:6" ht="23.25" customHeight="1" x14ac:dyDescent="0.3">
      <c r="A18" s="64" t="s">
        <v>506</v>
      </c>
      <c r="B18" s="65" t="s">
        <v>553</v>
      </c>
      <c r="C18" s="65" t="s">
        <v>554</v>
      </c>
      <c r="D18" s="65" t="s">
        <v>546</v>
      </c>
      <c r="E18" s="72">
        <f>E19</f>
        <v>3544806.9299999997</v>
      </c>
      <c r="F18" s="72">
        <f>F19</f>
        <v>3544806.9299999997</v>
      </c>
    </row>
    <row r="19" spans="1:6" s="57" customFormat="1" ht="34.200000000000003" customHeight="1" x14ac:dyDescent="0.3">
      <c r="A19" s="64" t="s">
        <v>555</v>
      </c>
      <c r="B19" s="65" t="s">
        <v>553</v>
      </c>
      <c r="C19" s="65" t="s">
        <v>556</v>
      </c>
      <c r="D19" s="65" t="s">
        <v>546</v>
      </c>
      <c r="E19" s="72">
        <f>E20+E21+E22</f>
        <v>3544806.9299999997</v>
      </c>
      <c r="F19" s="72">
        <f>F20+F21+F22</f>
        <v>3544806.9299999997</v>
      </c>
    </row>
    <row r="20" spans="1:6" s="57" customFormat="1" ht="66" customHeight="1" x14ac:dyDescent="0.3">
      <c r="A20" s="71" t="s">
        <v>551</v>
      </c>
      <c r="B20" s="61" t="s">
        <v>553</v>
      </c>
      <c r="C20" s="61" t="s">
        <v>556</v>
      </c>
      <c r="D20" s="61" t="s">
        <v>552</v>
      </c>
      <c r="E20" s="73">
        <v>3095579.4</v>
      </c>
      <c r="F20" s="73">
        <v>3095579.4</v>
      </c>
    </row>
    <row r="21" spans="1:6" s="57" customFormat="1" ht="39.75" customHeight="1" x14ac:dyDescent="0.3">
      <c r="A21" s="71" t="s">
        <v>11</v>
      </c>
      <c r="B21" s="61" t="s">
        <v>553</v>
      </c>
      <c r="C21" s="61" t="s">
        <v>556</v>
      </c>
      <c r="D21" s="61" t="s">
        <v>557</v>
      </c>
      <c r="E21" s="73">
        <v>448177.53</v>
      </c>
      <c r="F21" s="73">
        <v>448177.53</v>
      </c>
    </row>
    <row r="22" spans="1:6" s="57" customFormat="1" ht="23.25" customHeight="1" x14ac:dyDescent="0.3">
      <c r="A22" s="71" t="s">
        <v>62</v>
      </c>
      <c r="B22" s="61" t="s">
        <v>553</v>
      </c>
      <c r="C22" s="61" t="s">
        <v>556</v>
      </c>
      <c r="D22" s="61" t="s">
        <v>558</v>
      </c>
      <c r="E22" s="73">
        <v>1050</v>
      </c>
      <c r="F22" s="73">
        <v>1050</v>
      </c>
    </row>
    <row r="23" spans="1:6" s="57" customFormat="1" ht="68.25" customHeight="1" x14ac:dyDescent="0.3">
      <c r="A23" s="74" t="s">
        <v>502</v>
      </c>
      <c r="B23" s="75" t="s">
        <v>559</v>
      </c>
      <c r="C23" s="75" t="s">
        <v>546</v>
      </c>
      <c r="D23" s="75" t="s">
        <v>546</v>
      </c>
      <c r="E23" s="76">
        <f>E24+E37</f>
        <v>69082745.900000006</v>
      </c>
      <c r="F23" s="76">
        <f>F24+F37</f>
        <v>69082745.900000006</v>
      </c>
    </row>
    <row r="24" spans="1:6" s="57" customFormat="1" ht="66" customHeight="1" x14ac:dyDescent="0.3">
      <c r="A24" s="74" t="s">
        <v>560</v>
      </c>
      <c r="B24" s="75" t="s">
        <v>559</v>
      </c>
      <c r="C24" s="75" t="s">
        <v>561</v>
      </c>
      <c r="D24" s="75" t="s">
        <v>546</v>
      </c>
      <c r="E24" s="77">
        <f>E25+E28</f>
        <v>65591180.920000002</v>
      </c>
      <c r="F24" s="77">
        <f>F25+F28</f>
        <v>65591180.920000002</v>
      </c>
    </row>
    <row r="25" spans="1:6" s="57" customFormat="1" ht="89.25" customHeight="1" x14ac:dyDescent="0.3">
      <c r="A25" s="78" t="s">
        <v>562</v>
      </c>
      <c r="B25" s="79" t="s">
        <v>563</v>
      </c>
      <c r="C25" s="79" t="s">
        <v>564</v>
      </c>
      <c r="D25" s="79" t="s">
        <v>546</v>
      </c>
      <c r="E25" s="80">
        <f>E26</f>
        <v>9644234.9399999995</v>
      </c>
      <c r="F25" s="76">
        <f>F26</f>
        <v>9644234.9399999995</v>
      </c>
    </row>
    <row r="26" spans="1:6" s="57" customFormat="1" ht="54" customHeight="1" x14ac:dyDescent="0.3">
      <c r="A26" s="78" t="s">
        <v>565</v>
      </c>
      <c r="B26" s="79" t="s">
        <v>563</v>
      </c>
      <c r="C26" s="79" t="s">
        <v>566</v>
      </c>
      <c r="D26" s="79" t="s">
        <v>546</v>
      </c>
      <c r="E26" s="80">
        <f>E27</f>
        <v>9644234.9399999995</v>
      </c>
      <c r="F26" s="80">
        <f>F27</f>
        <v>9644234.9399999995</v>
      </c>
    </row>
    <row r="27" spans="1:6" s="57" customFormat="1" ht="91.5" customHeight="1" x14ac:dyDescent="0.3">
      <c r="A27" s="71" t="s">
        <v>551</v>
      </c>
      <c r="B27" s="79" t="s">
        <v>563</v>
      </c>
      <c r="C27" s="79" t="s">
        <v>566</v>
      </c>
      <c r="D27" s="79" t="s">
        <v>552</v>
      </c>
      <c r="E27" s="80">
        <v>9644234.9399999995</v>
      </c>
      <c r="F27" s="80">
        <v>9644234.9399999995</v>
      </c>
    </row>
    <row r="28" spans="1:6" s="57" customFormat="1" ht="54" customHeight="1" x14ac:dyDescent="0.3">
      <c r="A28" s="71" t="s">
        <v>16</v>
      </c>
      <c r="B28" s="79" t="s">
        <v>559</v>
      </c>
      <c r="C28" s="79" t="s">
        <v>567</v>
      </c>
      <c r="D28" s="79" t="s">
        <v>546</v>
      </c>
      <c r="E28" s="80">
        <f>E29+E31+E35</f>
        <v>55946945.980000004</v>
      </c>
      <c r="F28" s="80">
        <f>F29+F31+F35</f>
        <v>55946945.980000004</v>
      </c>
    </row>
    <row r="29" spans="1:6" s="57" customFormat="1" ht="54" customHeight="1" x14ac:dyDescent="0.3">
      <c r="A29" s="71" t="s">
        <v>568</v>
      </c>
      <c r="B29" s="79" t="s">
        <v>563</v>
      </c>
      <c r="C29" s="79" t="s">
        <v>569</v>
      </c>
      <c r="D29" s="79" t="s">
        <v>546</v>
      </c>
      <c r="E29" s="80">
        <f>E30</f>
        <v>1497300</v>
      </c>
      <c r="F29" s="80">
        <f>F30</f>
        <v>1497300</v>
      </c>
    </row>
    <row r="30" spans="1:6" s="57" customFormat="1" ht="86.25" customHeight="1" x14ac:dyDescent="0.3">
      <c r="A30" s="71" t="s">
        <v>551</v>
      </c>
      <c r="B30" s="79" t="s">
        <v>559</v>
      </c>
      <c r="C30" s="79" t="s">
        <v>569</v>
      </c>
      <c r="D30" s="79" t="s">
        <v>552</v>
      </c>
      <c r="E30" s="80">
        <v>1497300</v>
      </c>
      <c r="F30" s="80">
        <v>1497300</v>
      </c>
    </row>
    <row r="31" spans="1:6" s="57" customFormat="1" ht="35.4" customHeight="1" x14ac:dyDescent="0.3">
      <c r="A31" s="78" t="s">
        <v>570</v>
      </c>
      <c r="B31" s="79" t="s">
        <v>559</v>
      </c>
      <c r="C31" s="79" t="s">
        <v>571</v>
      </c>
      <c r="D31" s="79" t="s">
        <v>546</v>
      </c>
      <c r="E31" s="80">
        <f>E32+E33+E34</f>
        <v>53002755.980000004</v>
      </c>
      <c r="F31" s="80">
        <f>F32+F33+F34</f>
        <v>53002755.980000004</v>
      </c>
    </row>
    <row r="32" spans="1:6" s="57" customFormat="1" ht="84.75" customHeight="1" x14ac:dyDescent="0.3">
      <c r="A32" s="71" t="s">
        <v>551</v>
      </c>
      <c r="B32" s="79" t="s">
        <v>563</v>
      </c>
      <c r="C32" s="79" t="s">
        <v>571</v>
      </c>
      <c r="D32" s="79" t="s">
        <v>552</v>
      </c>
      <c r="E32" s="80">
        <v>46725080.880000003</v>
      </c>
      <c r="F32" s="80">
        <v>46725080.880000003</v>
      </c>
    </row>
    <row r="33" spans="1:6" ht="33.6" x14ac:dyDescent="0.3">
      <c r="A33" s="71" t="s">
        <v>11</v>
      </c>
      <c r="B33" s="79" t="s">
        <v>559</v>
      </c>
      <c r="C33" s="79" t="s">
        <v>571</v>
      </c>
      <c r="D33" s="79" t="s">
        <v>557</v>
      </c>
      <c r="E33" s="80">
        <v>6182127.0999999996</v>
      </c>
      <c r="F33" s="80">
        <v>6182127.0999999996</v>
      </c>
    </row>
    <row r="34" spans="1:6" s="57" customFormat="1" ht="19.5" customHeight="1" x14ac:dyDescent="0.3">
      <c r="A34" s="71" t="s">
        <v>62</v>
      </c>
      <c r="B34" s="79" t="s">
        <v>559</v>
      </c>
      <c r="C34" s="79" t="s">
        <v>571</v>
      </c>
      <c r="D34" s="79" t="s">
        <v>558</v>
      </c>
      <c r="E34" s="80">
        <v>95548</v>
      </c>
      <c r="F34" s="80">
        <v>95548</v>
      </c>
    </row>
    <row r="35" spans="1:6" s="57" customFormat="1" ht="50.4" x14ac:dyDescent="0.3">
      <c r="A35" s="78" t="s">
        <v>572</v>
      </c>
      <c r="B35" s="79" t="s">
        <v>559</v>
      </c>
      <c r="C35" s="79" t="s">
        <v>573</v>
      </c>
      <c r="D35" s="79" t="s">
        <v>546</v>
      </c>
      <c r="E35" s="80">
        <f>E36</f>
        <v>1446890</v>
      </c>
      <c r="F35" s="80">
        <f>F36</f>
        <v>1446890</v>
      </c>
    </row>
    <row r="36" spans="1:6" ht="33.6" x14ac:dyDescent="0.3">
      <c r="A36" s="81" t="s">
        <v>11</v>
      </c>
      <c r="B36" s="79" t="s">
        <v>559</v>
      </c>
      <c r="C36" s="79" t="s">
        <v>573</v>
      </c>
      <c r="D36" s="79" t="s">
        <v>557</v>
      </c>
      <c r="E36" s="80">
        <v>1446890</v>
      </c>
      <c r="F36" s="80">
        <v>1446890</v>
      </c>
    </row>
    <row r="37" spans="1:6" ht="90" customHeight="1" x14ac:dyDescent="0.3">
      <c r="A37" s="82" t="s">
        <v>574</v>
      </c>
      <c r="B37" s="75" t="s">
        <v>559</v>
      </c>
      <c r="C37" s="75" t="s">
        <v>575</v>
      </c>
      <c r="D37" s="75" t="s">
        <v>546</v>
      </c>
      <c r="E37" s="76">
        <f>E38+E39</f>
        <v>3491564.9800000004</v>
      </c>
      <c r="F37" s="76">
        <f>F38+F39</f>
        <v>3491564.9800000004</v>
      </c>
    </row>
    <row r="38" spans="1:6" ht="84" x14ac:dyDescent="0.3">
      <c r="A38" s="71" t="s">
        <v>551</v>
      </c>
      <c r="B38" s="79" t="s">
        <v>559</v>
      </c>
      <c r="C38" s="79" t="s">
        <v>575</v>
      </c>
      <c r="D38" s="79" t="s">
        <v>552</v>
      </c>
      <c r="E38" s="80">
        <v>3325299.99</v>
      </c>
      <c r="F38" s="80">
        <v>3325299.99</v>
      </c>
    </row>
    <row r="39" spans="1:6" ht="38.25" customHeight="1" x14ac:dyDescent="0.3">
      <c r="A39" s="71" t="s">
        <v>11</v>
      </c>
      <c r="B39" s="79" t="s">
        <v>559</v>
      </c>
      <c r="C39" s="79" t="s">
        <v>575</v>
      </c>
      <c r="D39" s="79" t="s">
        <v>557</v>
      </c>
      <c r="E39" s="80">
        <v>166264.99</v>
      </c>
      <c r="F39" s="80">
        <v>166264.99</v>
      </c>
    </row>
    <row r="40" spans="1:6" ht="61.2" customHeight="1" x14ac:dyDescent="0.3">
      <c r="A40" s="83" t="s">
        <v>491</v>
      </c>
      <c r="B40" s="65" t="s">
        <v>576</v>
      </c>
      <c r="C40" s="65" t="s">
        <v>546</v>
      </c>
      <c r="D40" s="65" t="s">
        <v>546</v>
      </c>
      <c r="E40" s="66">
        <f>E41+E45</f>
        <v>13100022.370000001</v>
      </c>
      <c r="F40" s="66">
        <f>F42+F45</f>
        <v>13100022.370000001</v>
      </c>
    </row>
    <row r="41" spans="1:6" ht="68.400000000000006" customHeight="1" x14ac:dyDescent="0.3">
      <c r="A41" s="74" t="s">
        <v>560</v>
      </c>
      <c r="B41" s="75" t="s">
        <v>576</v>
      </c>
      <c r="C41" s="75" t="s">
        <v>561</v>
      </c>
      <c r="D41" s="75" t="s">
        <v>546</v>
      </c>
      <c r="E41" s="66">
        <f t="shared" ref="E41:F43" si="1">E42</f>
        <v>10131361.07</v>
      </c>
      <c r="F41" s="66">
        <f t="shared" si="1"/>
        <v>10131361.07</v>
      </c>
    </row>
    <row r="42" spans="1:6" ht="50.4" x14ac:dyDescent="0.3">
      <c r="A42" s="71" t="s">
        <v>577</v>
      </c>
      <c r="B42" s="61" t="s">
        <v>576</v>
      </c>
      <c r="C42" s="61" t="s">
        <v>578</v>
      </c>
      <c r="D42" s="61" t="s">
        <v>546</v>
      </c>
      <c r="E42" s="62">
        <f t="shared" si="1"/>
        <v>10131361.07</v>
      </c>
      <c r="F42" s="66">
        <f t="shared" si="1"/>
        <v>10131361.07</v>
      </c>
    </row>
    <row r="43" spans="1:6" ht="69" customHeight="1" x14ac:dyDescent="0.3">
      <c r="A43" s="71" t="s">
        <v>579</v>
      </c>
      <c r="B43" s="61" t="s">
        <v>576</v>
      </c>
      <c r="C43" s="61" t="s">
        <v>580</v>
      </c>
      <c r="D43" s="61" t="s">
        <v>546</v>
      </c>
      <c r="E43" s="62">
        <f t="shared" si="1"/>
        <v>10131361.07</v>
      </c>
      <c r="F43" s="62">
        <f t="shared" si="1"/>
        <v>10131361.07</v>
      </c>
    </row>
    <row r="44" spans="1:6" ht="92.25" customHeight="1" x14ac:dyDescent="0.3">
      <c r="A44" s="71" t="s">
        <v>551</v>
      </c>
      <c r="B44" s="61" t="s">
        <v>576</v>
      </c>
      <c r="C44" s="61" t="s">
        <v>580</v>
      </c>
      <c r="D44" s="61" t="s">
        <v>552</v>
      </c>
      <c r="E44" s="62">
        <v>10131361.07</v>
      </c>
      <c r="F44" s="62">
        <v>10131361.07</v>
      </c>
    </row>
    <row r="45" spans="1:6" ht="49.5" customHeight="1" x14ac:dyDescent="0.3">
      <c r="A45" s="71" t="s">
        <v>581</v>
      </c>
      <c r="B45" s="61" t="s">
        <v>576</v>
      </c>
      <c r="C45" s="61" t="s">
        <v>582</v>
      </c>
      <c r="D45" s="61" t="s">
        <v>546</v>
      </c>
      <c r="E45" s="62">
        <f>E46+E47</f>
        <v>2968661.3</v>
      </c>
      <c r="F45" s="62">
        <f>F46+F47</f>
        <v>2968661.3</v>
      </c>
    </row>
    <row r="46" spans="1:6" ht="84.75" customHeight="1" x14ac:dyDescent="0.3">
      <c r="A46" s="71" t="s">
        <v>551</v>
      </c>
      <c r="B46" s="61" t="s">
        <v>576</v>
      </c>
      <c r="C46" s="61" t="s">
        <v>582</v>
      </c>
      <c r="D46" s="61" t="s">
        <v>552</v>
      </c>
      <c r="E46" s="62">
        <v>2913460.8</v>
      </c>
      <c r="F46" s="62">
        <v>2913460.8</v>
      </c>
    </row>
    <row r="47" spans="1:6" ht="48.75" customHeight="1" x14ac:dyDescent="0.3">
      <c r="A47" s="71" t="s">
        <v>11</v>
      </c>
      <c r="B47" s="61" t="s">
        <v>576</v>
      </c>
      <c r="C47" s="61" t="s">
        <v>582</v>
      </c>
      <c r="D47" s="61" t="s">
        <v>557</v>
      </c>
      <c r="E47" s="62">
        <v>55200.5</v>
      </c>
      <c r="F47" s="62">
        <v>55200.5</v>
      </c>
    </row>
    <row r="48" spans="1:6" ht="33.6" customHeight="1" x14ac:dyDescent="0.3">
      <c r="A48" s="64" t="s">
        <v>583</v>
      </c>
      <c r="B48" s="65" t="s">
        <v>584</v>
      </c>
      <c r="C48" s="65" t="s">
        <v>585</v>
      </c>
      <c r="D48" s="65" t="s">
        <v>546</v>
      </c>
      <c r="E48" s="66">
        <v>0</v>
      </c>
      <c r="F48" s="66">
        <f>F49</f>
        <v>5331600</v>
      </c>
    </row>
    <row r="49" spans="1:6" ht="22.2" customHeight="1" x14ac:dyDescent="0.3">
      <c r="A49" s="71" t="s">
        <v>586</v>
      </c>
      <c r="B49" s="61" t="s">
        <v>584</v>
      </c>
      <c r="C49" s="61" t="s">
        <v>585</v>
      </c>
      <c r="D49" s="61" t="s">
        <v>546</v>
      </c>
      <c r="E49" s="62">
        <v>0</v>
      </c>
      <c r="F49" s="62">
        <f>F50</f>
        <v>5331600</v>
      </c>
    </row>
    <row r="50" spans="1:6" ht="48.75" customHeight="1" x14ac:dyDescent="0.3">
      <c r="A50" s="71" t="s">
        <v>11</v>
      </c>
      <c r="B50" s="61" t="s">
        <v>584</v>
      </c>
      <c r="C50" s="61" t="s">
        <v>585</v>
      </c>
      <c r="D50" s="61" t="s">
        <v>557</v>
      </c>
      <c r="E50" s="62">
        <v>0</v>
      </c>
      <c r="F50" s="62">
        <v>5331600</v>
      </c>
    </row>
    <row r="51" spans="1:6" ht="21" customHeight="1" x14ac:dyDescent="0.3">
      <c r="A51" s="64" t="s">
        <v>483</v>
      </c>
      <c r="B51" s="65" t="s">
        <v>587</v>
      </c>
      <c r="C51" s="65" t="s">
        <v>546</v>
      </c>
      <c r="D51" s="65" t="s">
        <v>546</v>
      </c>
      <c r="E51" s="66">
        <f>E52</f>
        <v>250000</v>
      </c>
      <c r="F51" s="66">
        <f>F53</f>
        <v>250000</v>
      </c>
    </row>
    <row r="52" spans="1:6" ht="72" customHeight="1" x14ac:dyDescent="0.3">
      <c r="A52" s="74" t="s">
        <v>560</v>
      </c>
      <c r="B52" s="75" t="s">
        <v>587</v>
      </c>
      <c r="C52" s="75" t="s">
        <v>561</v>
      </c>
      <c r="D52" s="65" t="s">
        <v>546</v>
      </c>
      <c r="E52" s="66">
        <f>E53</f>
        <v>250000</v>
      </c>
      <c r="F52" s="66">
        <f>F53</f>
        <v>250000</v>
      </c>
    </row>
    <row r="53" spans="1:6" ht="63.75" customHeight="1" x14ac:dyDescent="0.3">
      <c r="A53" s="71" t="s">
        <v>16</v>
      </c>
      <c r="B53" s="61" t="s">
        <v>587</v>
      </c>
      <c r="C53" s="61" t="s">
        <v>567</v>
      </c>
      <c r="D53" s="61" t="s">
        <v>546</v>
      </c>
      <c r="E53" s="73">
        <f>E54</f>
        <v>250000</v>
      </c>
      <c r="F53" s="73">
        <f>F54</f>
        <v>250000</v>
      </c>
    </row>
    <row r="54" spans="1:6" ht="39.75" customHeight="1" x14ac:dyDescent="0.3">
      <c r="A54" s="71" t="s">
        <v>588</v>
      </c>
      <c r="B54" s="61" t="s">
        <v>587</v>
      </c>
      <c r="C54" s="61" t="s">
        <v>589</v>
      </c>
      <c r="D54" s="61" t="s">
        <v>546</v>
      </c>
      <c r="E54" s="62">
        <f>E55</f>
        <v>250000</v>
      </c>
      <c r="F54" s="62">
        <f>F55</f>
        <v>250000</v>
      </c>
    </row>
    <row r="55" spans="1:6" ht="21.75" customHeight="1" x14ac:dyDescent="0.3">
      <c r="A55" s="84" t="s">
        <v>62</v>
      </c>
      <c r="B55" s="61" t="s">
        <v>587</v>
      </c>
      <c r="C55" s="61" t="s">
        <v>589</v>
      </c>
      <c r="D55" s="61" t="s">
        <v>558</v>
      </c>
      <c r="E55" s="62">
        <v>250000</v>
      </c>
      <c r="F55" s="62">
        <v>250000</v>
      </c>
    </row>
    <row r="56" spans="1:6" ht="23.25" customHeight="1" x14ac:dyDescent="0.3">
      <c r="A56" s="85" t="s">
        <v>480</v>
      </c>
      <c r="B56" s="75" t="s">
        <v>590</v>
      </c>
      <c r="C56" s="75" t="s">
        <v>546</v>
      </c>
      <c r="D56" s="75" t="s">
        <v>546</v>
      </c>
      <c r="E56" s="76">
        <f>E88+E91+E94+E97+E82+E57</f>
        <v>14980893</v>
      </c>
      <c r="F56" s="76">
        <f>F88+F91+F94+F97+F82+F57</f>
        <v>14900893</v>
      </c>
    </row>
    <row r="57" spans="1:6" ht="66" customHeight="1" x14ac:dyDescent="0.3">
      <c r="A57" s="74" t="s">
        <v>560</v>
      </c>
      <c r="B57" s="75" t="s">
        <v>590</v>
      </c>
      <c r="C57" s="75" t="s">
        <v>561</v>
      </c>
      <c r="D57" s="75" t="s">
        <v>546</v>
      </c>
      <c r="E57" s="76">
        <f>E58+E79</f>
        <v>3309446.38</v>
      </c>
      <c r="F57" s="76">
        <f>F58+F79</f>
        <v>3229446.38</v>
      </c>
    </row>
    <row r="58" spans="1:6" ht="89.25" customHeight="1" x14ac:dyDescent="0.3">
      <c r="A58" s="78" t="s">
        <v>562</v>
      </c>
      <c r="B58" s="79" t="s">
        <v>590</v>
      </c>
      <c r="C58" s="79" t="s">
        <v>564</v>
      </c>
      <c r="D58" s="79" t="s">
        <v>546</v>
      </c>
      <c r="E58" s="86">
        <f>E59+E61+E63+E65+E67+E69++E71+E73+E75+E77</f>
        <v>3261032.38</v>
      </c>
      <c r="F58" s="86">
        <f>F59+F61+F63+F65+F67+F69++F71+F73+F75+F77</f>
        <v>3181032.38</v>
      </c>
    </row>
    <row r="59" spans="1:6" s="57" customFormat="1" ht="54.75" customHeight="1" x14ac:dyDescent="0.3">
      <c r="A59" s="87" t="s">
        <v>591</v>
      </c>
      <c r="B59" s="79" t="s">
        <v>590</v>
      </c>
      <c r="C59" s="79" t="s">
        <v>592</v>
      </c>
      <c r="D59" s="79" t="s">
        <v>546</v>
      </c>
      <c r="E59" s="80">
        <f>E60</f>
        <v>1900000</v>
      </c>
      <c r="F59" s="80">
        <f>F60</f>
        <v>1900000</v>
      </c>
    </row>
    <row r="60" spans="1:6" s="57" customFormat="1" ht="36" customHeight="1" x14ac:dyDescent="0.3">
      <c r="A60" s="78" t="s">
        <v>11</v>
      </c>
      <c r="B60" s="79" t="s">
        <v>590</v>
      </c>
      <c r="C60" s="79" t="s">
        <v>592</v>
      </c>
      <c r="D60" s="79" t="s">
        <v>557</v>
      </c>
      <c r="E60" s="80">
        <v>1900000</v>
      </c>
      <c r="F60" s="80">
        <v>1900000</v>
      </c>
    </row>
    <row r="61" spans="1:6" s="57" customFormat="1" ht="39.75" customHeight="1" x14ac:dyDescent="0.3">
      <c r="A61" s="87" t="s">
        <v>593</v>
      </c>
      <c r="B61" s="79" t="s">
        <v>590</v>
      </c>
      <c r="C61" s="79" t="s">
        <v>594</v>
      </c>
      <c r="D61" s="79" t="s">
        <v>546</v>
      </c>
      <c r="E61" s="80">
        <f>E62</f>
        <v>174707</v>
      </c>
      <c r="F61" s="80">
        <f>F62</f>
        <v>174707</v>
      </c>
    </row>
    <row r="62" spans="1:6" s="57" customFormat="1" ht="36" customHeight="1" x14ac:dyDescent="0.3">
      <c r="A62" s="78" t="s">
        <v>11</v>
      </c>
      <c r="B62" s="79" t="s">
        <v>590</v>
      </c>
      <c r="C62" s="79" t="s">
        <v>594</v>
      </c>
      <c r="D62" s="79" t="s">
        <v>557</v>
      </c>
      <c r="E62" s="80">
        <v>174707</v>
      </c>
      <c r="F62" s="80">
        <v>174707</v>
      </c>
    </row>
    <row r="63" spans="1:6" ht="57.75" customHeight="1" x14ac:dyDescent="0.3">
      <c r="A63" s="87" t="s">
        <v>595</v>
      </c>
      <c r="B63" s="79" t="s">
        <v>590</v>
      </c>
      <c r="C63" s="79" t="s">
        <v>596</v>
      </c>
      <c r="D63" s="79" t="s">
        <v>546</v>
      </c>
      <c r="E63" s="80">
        <f>E64</f>
        <v>37705.379999999997</v>
      </c>
      <c r="F63" s="80">
        <f>F64</f>
        <v>37705.379999999997</v>
      </c>
    </row>
    <row r="64" spans="1:6" s="56" customFormat="1" ht="26.25" customHeight="1" x14ac:dyDescent="0.3">
      <c r="A64" s="88" t="s">
        <v>62</v>
      </c>
      <c r="B64" s="79" t="s">
        <v>590</v>
      </c>
      <c r="C64" s="79" t="s">
        <v>596</v>
      </c>
      <c r="D64" s="79" t="s">
        <v>558</v>
      </c>
      <c r="E64" s="80">
        <v>37705.379999999997</v>
      </c>
      <c r="F64" s="80">
        <v>37705.379999999997</v>
      </c>
    </row>
    <row r="65" spans="1:6" s="48" customFormat="1" ht="48" customHeight="1" x14ac:dyDescent="0.3">
      <c r="A65" s="78" t="s">
        <v>597</v>
      </c>
      <c r="B65" s="79" t="s">
        <v>590</v>
      </c>
      <c r="C65" s="79" t="s">
        <v>598</v>
      </c>
      <c r="D65" s="79" t="s">
        <v>546</v>
      </c>
      <c r="E65" s="80">
        <f>E66</f>
        <v>185620</v>
      </c>
      <c r="F65" s="80">
        <f>F66</f>
        <v>185620</v>
      </c>
    </row>
    <row r="66" spans="1:6" s="48" customFormat="1" ht="39.75" customHeight="1" x14ac:dyDescent="0.3">
      <c r="A66" s="78" t="s">
        <v>11</v>
      </c>
      <c r="B66" s="79" t="s">
        <v>590</v>
      </c>
      <c r="C66" s="79" t="s">
        <v>598</v>
      </c>
      <c r="D66" s="79" t="s">
        <v>557</v>
      </c>
      <c r="E66" s="80">
        <v>185620</v>
      </c>
      <c r="F66" s="80">
        <v>185620</v>
      </c>
    </row>
    <row r="67" spans="1:6" s="48" customFormat="1" ht="49.2" customHeight="1" x14ac:dyDescent="0.3">
      <c r="A67" s="78" t="s">
        <v>599</v>
      </c>
      <c r="B67" s="79" t="s">
        <v>590</v>
      </c>
      <c r="C67" s="79" t="s">
        <v>600</v>
      </c>
      <c r="D67" s="79" t="s">
        <v>546</v>
      </c>
      <c r="E67" s="80">
        <v>0</v>
      </c>
      <c r="F67" s="80">
        <f>F68</f>
        <v>0</v>
      </c>
    </row>
    <row r="68" spans="1:6" s="48" customFormat="1" ht="37.5" customHeight="1" x14ac:dyDescent="0.3">
      <c r="A68" s="78" t="s">
        <v>11</v>
      </c>
      <c r="B68" s="79" t="s">
        <v>590</v>
      </c>
      <c r="C68" s="79" t="s">
        <v>600</v>
      </c>
      <c r="D68" s="79" t="s">
        <v>557</v>
      </c>
      <c r="E68" s="80">
        <v>0</v>
      </c>
      <c r="F68" s="80">
        <v>0</v>
      </c>
    </row>
    <row r="69" spans="1:6" s="48" customFormat="1" ht="31.2" customHeight="1" x14ac:dyDescent="0.3">
      <c r="A69" s="78" t="s">
        <v>601</v>
      </c>
      <c r="B69" s="79" t="s">
        <v>590</v>
      </c>
      <c r="C69" s="79" t="s">
        <v>602</v>
      </c>
      <c r="D69" s="79" t="s">
        <v>546</v>
      </c>
      <c r="E69" s="80">
        <f>E70</f>
        <v>300000</v>
      </c>
      <c r="F69" s="80">
        <f>F70</f>
        <v>220000</v>
      </c>
    </row>
    <row r="70" spans="1:6" s="48" customFormat="1" ht="45" customHeight="1" x14ac:dyDescent="0.3">
      <c r="A70" s="78" t="s">
        <v>11</v>
      </c>
      <c r="B70" s="79" t="s">
        <v>590</v>
      </c>
      <c r="C70" s="79" t="s">
        <v>602</v>
      </c>
      <c r="D70" s="79" t="s">
        <v>557</v>
      </c>
      <c r="E70" s="80">
        <v>300000</v>
      </c>
      <c r="F70" s="80">
        <v>220000</v>
      </c>
    </row>
    <row r="71" spans="1:6" s="48" customFormat="1" ht="55.5" customHeight="1" x14ac:dyDescent="0.3">
      <c r="A71" s="78" t="s">
        <v>603</v>
      </c>
      <c r="B71" s="79" t="s">
        <v>590</v>
      </c>
      <c r="C71" s="79" t="s">
        <v>604</v>
      </c>
      <c r="D71" s="79" t="s">
        <v>546</v>
      </c>
      <c r="E71" s="80">
        <f>E72</f>
        <v>10000</v>
      </c>
      <c r="F71" s="80">
        <f>F72</f>
        <v>10000</v>
      </c>
    </row>
    <row r="72" spans="1:6" s="56" customFormat="1" ht="39.75" customHeight="1" x14ac:dyDescent="0.3">
      <c r="A72" s="78" t="s">
        <v>11</v>
      </c>
      <c r="B72" s="79" t="s">
        <v>590</v>
      </c>
      <c r="C72" s="79" t="s">
        <v>604</v>
      </c>
      <c r="D72" s="79" t="s">
        <v>557</v>
      </c>
      <c r="E72" s="80">
        <v>10000</v>
      </c>
      <c r="F72" s="80">
        <v>10000</v>
      </c>
    </row>
    <row r="73" spans="1:6" s="56" customFormat="1" ht="38.25" customHeight="1" x14ac:dyDescent="0.3">
      <c r="A73" s="78" t="s">
        <v>605</v>
      </c>
      <c r="B73" s="79" t="s">
        <v>590</v>
      </c>
      <c r="C73" s="79" t="s">
        <v>606</v>
      </c>
      <c r="D73" s="79" t="s">
        <v>546</v>
      </c>
      <c r="E73" s="80">
        <f>E74</f>
        <v>335000</v>
      </c>
      <c r="F73" s="80">
        <v>335000</v>
      </c>
    </row>
    <row r="74" spans="1:6" s="56" customFormat="1" ht="45.6" customHeight="1" x14ac:dyDescent="0.3">
      <c r="A74" s="78" t="s">
        <v>11</v>
      </c>
      <c r="B74" s="79" t="s">
        <v>590</v>
      </c>
      <c r="C74" s="79" t="s">
        <v>606</v>
      </c>
      <c r="D74" s="79" t="s">
        <v>557</v>
      </c>
      <c r="E74" s="80">
        <v>335000</v>
      </c>
      <c r="F74" s="80">
        <v>335000</v>
      </c>
    </row>
    <row r="75" spans="1:6" s="56" customFormat="1" ht="34.5" customHeight="1" x14ac:dyDescent="0.3">
      <c r="A75" s="78" t="s">
        <v>607</v>
      </c>
      <c r="B75" s="79" t="s">
        <v>590</v>
      </c>
      <c r="C75" s="79" t="s">
        <v>608</v>
      </c>
      <c r="D75" s="79" t="s">
        <v>546</v>
      </c>
      <c r="E75" s="80">
        <f>E76</f>
        <v>300000</v>
      </c>
      <c r="F75" s="80">
        <v>300000</v>
      </c>
    </row>
    <row r="76" spans="1:6" s="56" customFormat="1" ht="50.25" customHeight="1" x14ac:dyDescent="0.3">
      <c r="A76" s="78" t="s">
        <v>11</v>
      </c>
      <c r="B76" s="79" t="s">
        <v>590</v>
      </c>
      <c r="C76" s="79" t="s">
        <v>608</v>
      </c>
      <c r="D76" s="79" t="s">
        <v>557</v>
      </c>
      <c r="E76" s="80">
        <v>300000</v>
      </c>
      <c r="F76" s="80">
        <v>300000</v>
      </c>
    </row>
    <row r="77" spans="1:6" s="57" customFormat="1" ht="50.25" customHeight="1" x14ac:dyDescent="0.3">
      <c r="A77" s="78" t="s">
        <v>595</v>
      </c>
      <c r="B77" s="79" t="s">
        <v>590</v>
      </c>
      <c r="C77" s="79" t="s">
        <v>596</v>
      </c>
      <c r="D77" s="79" t="s">
        <v>546</v>
      </c>
      <c r="E77" s="80">
        <f>E78</f>
        <v>18000</v>
      </c>
      <c r="F77" s="80">
        <v>18000</v>
      </c>
    </row>
    <row r="78" spans="1:6" s="57" customFormat="1" ht="54" customHeight="1" x14ac:dyDescent="0.3">
      <c r="A78" s="78" t="s">
        <v>11</v>
      </c>
      <c r="B78" s="79" t="s">
        <v>590</v>
      </c>
      <c r="C78" s="79" t="s">
        <v>596</v>
      </c>
      <c r="D78" s="79" t="s">
        <v>557</v>
      </c>
      <c r="E78" s="80">
        <v>18000</v>
      </c>
      <c r="F78" s="80">
        <v>18000</v>
      </c>
    </row>
    <row r="79" spans="1:6" s="57" customFormat="1" ht="48.75" customHeight="1" x14ac:dyDescent="0.3">
      <c r="A79" s="78" t="s">
        <v>16</v>
      </c>
      <c r="B79" s="79" t="s">
        <v>590</v>
      </c>
      <c r="C79" s="79" t="s">
        <v>567</v>
      </c>
      <c r="D79" s="79" t="s">
        <v>546</v>
      </c>
      <c r="E79" s="80">
        <f>E80</f>
        <v>48414</v>
      </c>
      <c r="F79" s="80">
        <f>F80</f>
        <v>48414</v>
      </c>
    </row>
    <row r="80" spans="1:6" s="57" customFormat="1" ht="39.75" customHeight="1" x14ac:dyDescent="0.3">
      <c r="A80" s="78" t="s">
        <v>609</v>
      </c>
      <c r="B80" s="79" t="s">
        <v>590</v>
      </c>
      <c r="C80" s="79" t="s">
        <v>610</v>
      </c>
      <c r="D80" s="79" t="s">
        <v>546</v>
      </c>
      <c r="E80" s="80">
        <f>E81</f>
        <v>48414</v>
      </c>
      <c r="F80" s="80">
        <v>48414</v>
      </c>
    </row>
    <row r="81" spans="1:6" s="57" customFormat="1" ht="34.5" customHeight="1" x14ac:dyDescent="0.3">
      <c r="A81" s="78" t="s">
        <v>11</v>
      </c>
      <c r="B81" s="79" t="s">
        <v>590</v>
      </c>
      <c r="C81" s="79" t="s">
        <v>610</v>
      </c>
      <c r="D81" s="79" t="s">
        <v>557</v>
      </c>
      <c r="E81" s="80">
        <v>48414</v>
      </c>
      <c r="F81" s="80">
        <v>48414</v>
      </c>
    </row>
    <row r="82" spans="1:6" s="57" customFormat="1" ht="47.25" customHeight="1" x14ac:dyDescent="0.3">
      <c r="A82" s="64" t="s">
        <v>611</v>
      </c>
      <c r="B82" s="75" t="s">
        <v>590</v>
      </c>
      <c r="C82" s="75" t="s">
        <v>612</v>
      </c>
      <c r="D82" s="65" t="s">
        <v>546</v>
      </c>
      <c r="E82" s="76">
        <f>E83</f>
        <v>5048346.6199999992</v>
      </c>
      <c r="F82" s="76">
        <f>F83</f>
        <v>5048346.6199999992</v>
      </c>
    </row>
    <row r="83" spans="1:6" s="57" customFormat="1" ht="64.5" customHeight="1" x14ac:dyDescent="0.3">
      <c r="A83" s="71" t="s">
        <v>613</v>
      </c>
      <c r="B83" s="79" t="s">
        <v>590</v>
      </c>
      <c r="C83" s="79" t="s">
        <v>614</v>
      </c>
      <c r="D83" s="61" t="s">
        <v>546</v>
      </c>
      <c r="E83" s="80">
        <f>E84</f>
        <v>5048346.6199999992</v>
      </c>
      <c r="F83" s="80">
        <f>F84</f>
        <v>5048346.6199999992</v>
      </c>
    </row>
    <row r="84" spans="1:6" s="57" customFormat="1" ht="89.25" customHeight="1" x14ac:dyDescent="0.3">
      <c r="A84" s="71" t="s">
        <v>615</v>
      </c>
      <c r="B84" s="79" t="s">
        <v>590</v>
      </c>
      <c r="C84" s="79" t="s">
        <v>616</v>
      </c>
      <c r="D84" s="61" t="s">
        <v>546</v>
      </c>
      <c r="E84" s="80">
        <f>E85+E86+E87</f>
        <v>5048346.6199999992</v>
      </c>
      <c r="F84" s="80">
        <f>F85+F86+F87</f>
        <v>5048346.6199999992</v>
      </c>
    </row>
    <row r="85" spans="1:6" s="57" customFormat="1" ht="89.25" customHeight="1" x14ac:dyDescent="0.3">
      <c r="A85" s="71" t="s">
        <v>551</v>
      </c>
      <c r="B85" s="79" t="s">
        <v>590</v>
      </c>
      <c r="C85" s="79" t="s">
        <v>616</v>
      </c>
      <c r="D85" s="61" t="s">
        <v>552</v>
      </c>
      <c r="E85" s="80">
        <v>4206895.5599999996</v>
      </c>
      <c r="F85" s="80">
        <v>4206895.5599999996</v>
      </c>
    </row>
    <row r="86" spans="1:6" s="57" customFormat="1" ht="48.75" customHeight="1" x14ac:dyDescent="0.3">
      <c r="A86" s="71" t="s">
        <v>11</v>
      </c>
      <c r="B86" s="79" t="s">
        <v>590</v>
      </c>
      <c r="C86" s="79" t="s">
        <v>616</v>
      </c>
      <c r="D86" s="61" t="s">
        <v>557</v>
      </c>
      <c r="E86" s="80">
        <v>827800.06</v>
      </c>
      <c r="F86" s="80">
        <v>827800.06</v>
      </c>
    </row>
    <row r="87" spans="1:6" s="57" customFormat="1" ht="22.95" customHeight="1" x14ac:dyDescent="0.3">
      <c r="A87" s="71" t="s">
        <v>62</v>
      </c>
      <c r="B87" s="79" t="s">
        <v>590</v>
      </c>
      <c r="C87" s="79" t="s">
        <v>616</v>
      </c>
      <c r="D87" s="61" t="s">
        <v>558</v>
      </c>
      <c r="E87" s="80">
        <v>13651</v>
      </c>
      <c r="F87" s="80">
        <v>13651</v>
      </c>
    </row>
    <row r="88" spans="1:6" s="57" customFormat="1" ht="87.75" customHeight="1" x14ac:dyDescent="0.3">
      <c r="A88" s="89" t="s">
        <v>617</v>
      </c>
      <c r="B88" s="75" t="s">
        <v>590</v>
      </c>
      <c r="C88" s="75" t="s">
        <v>618</v>
      </c>
      <c r="D88" s="75" t="s">
        <v>546</v>
      </c>
      <c r="E88" s="76">
        <f>E89+E90</f>
        <v>5412000</v>
      </c>
      <c r="F88" s="76">
        <f>F89+F90</f>
        <v>5412000</v>
      </c>
    </row>
    <row r="89" spans="1:6" s="57" customFormat="1" ht="33.75" customHeight="1" x14ac:dyDescent="0.3">
      <c r="A89" s="71" t="s">
        <v>551</v>
      </c>
      <c r="B89" s="79" t="s">
        <v>590</v>
      </c>
      <c r="C89" s="79" t="s">
        <v>618</v>
      </c>
      <c r="D89" s="79" t="s">
        <v>552</v>
      </c>
      <c r="E89" s="80">
        <v>4163076.92</v>
      </c>
      <c r="F89" s="80">
        <v>4163076.92</v>
      </c>
    </row>
    <row r="90" spans="1:6" s="57" customFormat="1" ht="33.75" customHeight="1" x14ac:dyDescent="0.3">
      <c r="A90" s="71" t="s">
        <v>11</v>
      </c>
      <c r="B90" s="79" t="s">
        <v>590</v>
      </c>
      <c r="C90" s="79" t="s">
        <v>618</v>
      </c>
      <c r="D90" s="79" t="s">
        <v>557</v>
      </c>
      <c r="E90" s="80">
        <v>1248923.08</v>
      </c>
      <c r="F90" s="80">
        <v>1248923.08</v>
      </c>
    </row>
    <row r="91" spans="1:6" s="57" customFormat="1" ht="56.25" customHeight="1" x14ac:dyDescent="0.3">
      <c r="A91" s="89" t="s">
        <v>619</v>
      </c>
      <c r="B91" s="75" t="s">
        <v>590</v>
      </c>
      <c r="C91" s="75" t="s">
        <v>620</v>
      </c>
      <c r="D91" s="75" t="s">
        <v>546</v>
      </c>
      <c r="E91" s="76">
        <f>E92+E93</f>
        <v>605200</v>
      </c>
      <c r="F91" s="76">
        <f>F92+F93</f>
        <v>605200</v>
      </c>
    </row>
    <row r="92" spans="1:6" s="57" customFormat="1" ht="91.5" customHeight="1" x14ac:dyDescent="0.3">
      <c r="A92" s="71" t="s">
        <v>551</v>
      </c>
      <c r="B92" s="79" t="s">
        <v>590</v>
      </c>
      <c r="C92" s="79" t="s">
        <v>620</v>
      </c>
      <c r="D92" s="79" t="s">
        <v>552</v>
      </c>
      <c r="E92" s="80">
        <v>526260.87</v>
      </c>
      <c r="F92" s="80">
        <v>526260.87</v>
      </c>
    </row>
    <row r="93" spans="1:6" ht="49.5" customHeight="1" x14ac:dyDescent="0.3">
      <c r="A93" s="71" t="s">
        <v>11</v>
      </c>
      <c r="B93" s="79" t="s">
        <v>590</v>
      </c>
      <c r="C93" s="79" t="s">
        <v>620</v>
      </c>
      <c r="D93" s="79" t="s">
        <v>557</v>
      </c>
      <c r="E93" s="80">
        <v>78939.13</v>
      </c>
      <c r="F93" s="80">
        <v>78939.13</v>
      </c>
    </row>
    <row r="94" spans="1:6" s="57" customFormat="1" ht="66" customHeight="1" x14ac:dyDescent="0.3">
      <c r="A94" s="89" t="s">
        <v>621</v>
      </c>
      <c r="B94" s="75" t="s">
        <v>590</v>
      </c>
      <c r="C94" s="75" t="s">
        <v>622</v>
      </c>
      <c r="D94" s="75" t="s">
        <v>546</v>
      </c>
      <c r="E94" s="76">
        <f>E95+E96</f>
        <v>605200</v>
      </c>
      <c r="F94" s="76">
        <f>F95+F96</f>
        <v>605200</v>
      </c>
    </row>
    <row r="95" spans="1:6" s="57" customFormat="1" ht="84" x14ac:dyDescent="0.3">
      <c r="A95" s="71" t="s">
        <v>551</v>
      </c>
      <c r="B95" s="79" t="s">
        <v>590</v>
      </c>
      <c r="C95" s="79" t="s">
        <v>622</v>
      </c>
      <c r="D95" s="79" t="s">
        <v>552</v>
      </c>
      <c r="E95" s="80">
        <v>526260.87</v>
      </c>
      <c r="F95" s="80">
        <v>526260.87</v>
      </c>
    </row>
    <row r="96" spans="1:6" s="57" customFormat="1" ht="33.6" x14ac:dyDescent="0.3">
      <c r="A96" s="71" t="s">
        <v>11</v>
      </c>
      <c r="B96" s="79" t="s">
        <v>590</v>
      </c>
      <c r="C96" s="79" t="s">
        <v>622</v>
      </c>
      <c r="D96" s="79" t="s">
        <v>557</v>
      </c>
      <c r="E96" s="80">
        <v>78939.13</v>
      </c>
      <c r="F96" s="80">
        <v>78939.13</v>
      </c>
    </row>
    <row r="97" spans="1:6" s="57" customFormat="1" ht="117.6" x14ac:dyDescent="0.3">
      <c r="A97" s="90" t="s">
        <v>431</v>
      </c>
      <c r="B97" s="75" t="s">
        <v>590</v>
      </c>
      <c r="C97" s="75" t="s">
        <v>623</v>
      </c>
      <c r="D97" s="75" t="s">
        <v>546</v>
      </c>
      <c r="E97" s="76">
        <v>700</v>
      </c>
      <c r="F97" s="76">
        <v>700</v>
      </c>
    </row>
    <row r="98" spans="1:6" ht="33.6" x14ac:dyDescent="0.3">
      <c r="A98" s="71" t="s">
        <v>11</v>
      </c>
      <c r="B98" s="79" t="s">
        <v>590</v>
      </c>
      <c r="C98" s="79" t="s">
        <v>624</v>
      </c>
      <c r="D98" s="79" t="s">
        <v>557</v>
      </c>
      <c r="E98" s="80">
        <v>700</v>
      </c>
      <c r="F98" s="91">
        <v>700</v>
      </c>
    </row>
    <row r="99" spans="1:6" ht="33.6" x14ac:dyDescent="0.3">
      <c r="A99" s="92" t="s">
        <v>429</v>
      </c>
      <c r="B99" s="69" t="s">
        <v>625</v>
      </c>
      <c r="C99" s="69" t="s">
        <v>546</v>
      </c>
      <c r="D99" s="69" t="s">
        <v>546</v>
      </c>
      <c r="E99" s="93">
        <f>E100</f>
        <v>8521764.2300000004</v>
      </c>
      <c r="F99" s="93">
        <f>F100</f>
        <v>8521764.2300000004</v>
      </c>
    </row>
    <row r="100" spans="1:6" s="96" customFormat="1" ht="50.4" x14ac:dyDescent="0.3">
      <c r="A100" s="94" t="s">
        <v>428</v>
      </c>
      <c r="B100" s="75" t="s">
        <v>626</v>
      </c>
      <c r="C100" s="75" t="s">
        <v>546</v>
      </c>
      <c r="D100" s="75" t="s">
        <v>546</v>
      </c>
      <c r="E100" s="95">
        <f>E101+E115</f>
        <v>8521764.2300000004</v>
      </c>
      <c r="F100" s="95">
        <f>F101+F115</f>
        <v>8521764.2300000004</v>
      </c>
    </row>
    <row r="101" spans="1:6" s="96" customFormat="1" ht="90" customHeight="1" x14ac:dyDescent="0.3">
      <c r="A101" s="94" t="s">
        <v>627</v>
      </c>
      <c r="B101" s="75" t="s">
        <v>626</v>
      </c>
      <c r="C101" s="75" t="s">
        <v>628</v>
      </c>
      <c r="D101" s="75" t="s">
        <v>546</v>
      </c>
      <c r="E101" s="95">
        <f>E102+E107+E112</f>
        <v>8321764.2300000004</v>
      </c>
      <c r="F101" s="95">
        <f>F102+F107+F112</f>
        <v>8321764.2300000004</v>
      </c>
    </row>
    <row r="102" spans="1:6" s="96" customFormat="1" ht="84" x14ac:dyDescent="0.3">
      <c r="A102" s="97" t="s">
        <v>629</v>
      </c>
      <c r="B102" s="79" t="s">
        <v>626</v>
      </c>
      <c r="C102" s="79" t="s">
        <v>630</v>
      </c>
      <c r="D102" s="79" t="s">
        <v>546</v>
      </c>
      <c r="E102" s="91">
        <f>E103+E106+E105</f>
        <v>7196644.2300000004</v>
      </c>
      <c r="F102" s="91">
        <f>F103+F106+F105</f>
        <v>7196644.2300000004</v>
      </c>
    </row>
    <row r="103" spans="1:6" s="96" customFormat="1" ht="220.5" customHeight="1" x14ac:dyDescent="0.3">
      <c r="A103" s="97" t="s">
        <v>631</v>
      </c>
      <c r="B103" s="79" t="s">
        <v>626</v>
      </c>
      <c r="C103" s="79" t="s">
        <v>632</v>
      </c>
      <c r="D103" s="79" t="s">
        <v>552</v>
      </c>
      <c r="E103" s="91">
        <v>6139369.7000000002</v>
      </c>
      <c r="F103" s="91">
        <v>6139369.7000000002</v>
      </c>
    </row>
    <row r="104" spans="1:6" s="98" customFormat="1" ht="33.6" hidden="1" customHeight="1" x14ac:dyDescent="0.3">
      <c r="A104" s="71" t="s">
        <v>551</v>
      </c>
      <c r="B104" s="79" t="s">
        <v>626</v>
      </c>
      <c r="C104" s="79" t="s">
        <v>632</v>
      </c>
      <c r="D104" s="79" t="s">
        <v>552</v>
      </c>
      <c r="E104" s="91">
        <v>6139369.7000000002</v>
      </c>
      <c r="F104" s="91">
        <v>1054286.53</v>
      </c>
    </row>
    <row r="105" spans="1:6" s="98" customFormat="1" ht="33.6" customHeight="1" x14ac:dyDescent="0.3">
      <c r="A105" s="71" t="s">
        <v>11</v>
      </c>
      <c r="B105" s="79" t="s">
        <v>626</v>
      </c>
      <c r="C105" s="79" t="s">
        <v>632</v>
      </c>
      <c r="D105" s="79" t="s">
        <v>557</v>
      </c>
      <c r="E105" s="91">
        <v>1054286.53</v>
      </c>
      <c r="F105" s="91">
        <v>1054286.53</v>
      </c>
    </row>
    <row r="106" spans="1:6" s="98" customFormat="1" x14ac:dyDescent="0.3">
      <c r="A106" s="71" t="s">
        <v>62</v>
      </c>
      <c r="B106" s="79" t="s">
        <v>626</v>
      </c>
      <c r="C106" s="79" t="s">
        <v>632</v>
      </c>
      <c r="D106" s="79" t="s">
        <v>558</v>
      </c>
      <c r="E106" s="91">
        <v>2988</v>
      </c>
      <c r="F106" s="91">
        <v>2988</v>
      </c>
    </row>
    <row r="107" spans="1:6" s="98" customFormat="1" ht="78.75" customHeight="1" x14ac:dyDescent="0.3">
      <c r="A107" s="71" t="s">
        <v>633</v>
      </c>
      <c r="B107" s="79" t="s">
        <v>626</v>
      </c>
      <c r="C107" s="79" t="s">
        <v>634</v>
      </c>
      <c r="D107" s="79" t="s">
        <v>546</v>
      </c>
      <c r="E107" s="91">
        <f>E108+E110</f>
        <v>33120</v>
      </c>
      <c r="F107" s="91">
        <f>F108+F110</f>
        <v>33120</v>
      </c>
    </row>
    <row r="108" spans="1:6" s="98" customFormat="1" ht="33.6" x14ac:dyDescent="0.3">
      <c r="A108" s="71" t="s">
        <v>635</v>
      </c>
      <c r="B108" s="79" t="s">
        <v>626</v>
      </c>
      <c r="C108" s="79" t="s">
        <v>636</v>
      </c>
      <c r="D108" s="79" t="s">
        <v>546</v>
      </c>
      <c r="E108" s="91">
        <f>E109</f>
        <v>23520</v>
      </c>
      <c r="F108" s="91">
        <v>23520</v>
      </c>
    </row>
    <row r="109" spans="1:6" s="98" customFormat="1" ht="33.6" x14ac:dyDescent="0.3">
      <c r="A109" s="71" t="s">
        <v>11</v>
      </c>
      <c r="B109" s="79" t="s">
        <v>626</v>
      </c>
      <c r="C109" s="79" t="s">
        <v>636</v>
      </c>
      <c r="D109" s="79" t="s">
        <v>557</v>
      </c>
      <c r="E109" s="91">
        <v>23520</v>
      </c>
      <c r="F109" s="91">
        <v>23520</v>
      </c>
    </row>
    <row r="110" spans="1:6" s="98" customFormat="1" ht="33.6" x14ac:dyDescent="0.3">
      <c r="A110" s="97" t="s">
        <v>637</v>
      </c>
      <c r="B110" s="79" t="s">
        <v>626</v>
      </c>
      <c r="C110" s="79" t="s">
        <v>638</v>
      </c>
      <c r="D110" s="79" t="s">
        <v>546</v>
      </c>
      <c r="E110" s="91">
        <f>E111</f>
        <v>9600</v>
      </c>
      <c r="F110" s="62">
        <v>9600</v>
      </c>
    </row>
    <row r="111" spans="1:6" s="98" customFormat="1" ht="33.6" x14ac:dyDescent="0.3">
      <c r="A111" s="71" t="s">
        <v>11</v>
      </c>
      <c r="B111" s="79" t="s">
        <v>626</v>
      </c>
      <c r="C111" s="79" t="s">
        <v>638</v>
      </c>
      <c r="D111" s="79" t="s">
        <v>557</v>
      </c>
      <c r="E111" s="62">
        <v>9600</v>
      </c>
      <c r="F111" s="62">
        <v>9600</v>
      </c>
    </row>
    <row r="112" spans="1:6" s="98" customFormat="1" ht="134.4" x14ac:dyDescent="0.3">
      <c r="A112" s="97" t="s">
        <v>639</v>
      </c>
      <c r="B112" s="79" t="s">
        <v>626</v>
      </c>
      <c r="C112" s="79" t="s">
        <v>640</v>
      </c>
      <c r="D112" s="79" t="s">
        <v>546</v>
      </c>
      <c r="E112" s="62">
        <f>E113</f>
        <v>1092000</v>
      </c>
      <c r="F112" s="62">
        <f>F113</f>
        <v>1092000</v>
      </c>
    </row>
    <row r="113" spans="1:6" s="98" customFormat="1" ht="134.4" x14ac:dyDescent="0.3">
      <c r="A113" s="71" t="s">
        <v>641</v>
      </c>
      <c r="B113" s="79" t="s">
        <v>626</v>
      </c>
      <c r="C113" s="79" t="s">
        <v>642</v>
      </c>
      <c r="D113" s="79" t="s">
        <v>546</v>
      </c>
      <c r="E113" s="62">
        <f>E114</f>
        <v>1092000</v>
      </c>
      <c r="F113" s="62">
        <f>F114</f>
        <v>1092000</v>
      </c>
    </row>
    <row r="114" spans="1:6" s="98" customFormat="1" ht="33.6" x14ac:dyDescent="0.3">
      <c r="A114" s="71" t="s">
        <v>11</v>
      </c>
      <c r="B114" s="79" t="s">
        <v>626</v>
      </c>
      <c r="C114" s="79" t="s">
        <v>642</v>
      </c>
      <c r="D114" s="79" t="s">
        <v>557</v>
      </c>
      <c r="E114" s="62">
        <v>1092000</v>
      </c>
      <c r="F114" s="62">
        <v>1092000</v>
      </c>
    </row>
    <row r="115" spans="1:6" s="96" customFormat="1" ht="70.5" customHeight="1" x14ac:dyDescent="0.3">
      <c r="A115" s="74" t="s">
        <v>560</v>
      </c>
      <c r="B115" s="75" t="s">
        <v>626</v>
      </c>
      <c r="C115" s="75" t="s">
        <v>561</v>
      </c>
      <c r="D115" s="75" t="s">
        <v>546</v>
      </c>
      <c r="E115" s="66">
        <f t="shared" ref="E115:F117" si="2">E116</f>
        <v>200000</v>
      </c>
      <c r="F115" s="66">
        <f t="shared" si="2"/>
        <v>200000</v>
      </c>
    </row>
    <row r="116" spans="1:6" s="96" customFormat="1" ht="52.5" customHeight="1" x14ac:dyDescent="0.3">
      <c r="A116" s="71" t="s">
        <v>16</v>
      </c>
      <c r="B116" s="79" t="s">
        <v>626</v>
      </c>
      <c r="C116" s="79" t="s">
        <v>567</v>
      </c>
      <c r="D116" s="79" t="s">
        <v>546</v>
      </c>
      <c r="E116" s="62">
        <f t="shared" si="2"/>
        <v>200000</v>
      </c>
      <c r="F116" s="62">
        <f t="shared" si="2"/>
        <v>200000</v>
      </c>
    </row>
    <row r="117" spans="1:6" s="96" customFormat="1" ht="43.5" customHeight="1" x14ac:dyDescent="0.3">
      <c r="A117" s="71" t="s">
        <v>643</v>
      </c>
      <c r="B117" s="79" t="s">
        <v>626</v>
      </c>
      <c r="C117" s="79" t="s">
        <v>644</v>
      </c>
      <c r="D117" s="79" t="s">
        <v>546</v>
      </c>
      <c r="E117" s="62">
        <f t="shared" si="2"/>
        <v>200000</v>
      </c>
      <c r="F117" s="62">
        <f t="shared" si="2"/>
        <v>200000</v>
      </c>
    </row>
    <row r="118" spans="1:6" s="96" customFormat="1" ht="42" customHeight="1" x14ac:dyDescent="0.3">
      <c r="A118" s="71" t="s">
        <v>11</v>
      </c>
      <c r="B118" s="79" t="s">
        <v>626</v>
      </c>
      <c r="C118" s="79" t="s">
        <v>644</v>
      </c>
      <c r="D118" s="79" t="s">
        <v>557</v>
      </c>
      <c r="E118" s="62">
        <v>200000</v>
      </c>
      <c r="F118" s="91">
        <v>200000</v>
      </c>
    </row>
    <row r="119" spans="1:6" s="96" customFormat="1" ht="27.75" customHeight="1" x14ac:dyDescent="0.3">
      <c r="A119" s="92" t="s">
        <v>413</v>
      </c>
      <c r="B119" s="69" t="s">
        <v>645</v>
      </c>
      <c r="C119" s="69" t="s">
        <v>546</v>
      </c>
      <c r="D119" s="69" t="s">
        <v>546</v>
      </c>
      <c r="E119" s="93">
        <f>E120+E127+E130+E144</f>
        <v>36738426.07</v>
      </c>
      <c r="F119" s="93">
        <f>F120+F127+F130+F144</f>
        <v>34654738.07</v>
      </c>
    </row>
    <row r="120" spans="1:6" s="96" customFormat="1" ht="63.75" customHeight="1" x14ac:dyDescent="0.3">
      <c r="A120" s="94" t="s">
        <v>412</v>
      </c>
      <c r="B120" s="75" t="s">
        <v>646</v>
      </c>
      <c r="C120" s="75" t="s">
        <v>546</v>
      </c>
      <c r="D120" s="75" t="s">
        <v>546</v>
      </c>
      <c r="E120" s="95">
        <f>E121+E124</f>
        <v>193900</v>
      </c>
      <c r="F120" s="95">
        <f>F121+F124</f>
        <v>193900</v>
      </c>
    </row>
    <row r="121" spans="1:6" s="96" customFormat="1" ht="94.5" customHeight="1" x14ac:dyDescent="0.3">
      <c r="A121" s="89" t="s">
        <v>647</v>
      </c>
      <c r="B121" s="75" t="s">
        <v>646</v>
      </c>
      <c r="C121" s="75" t="s">
        <v>648</v>
      </c>
      <c r="D121" s="75" t="s">
        <v>546</v>
      </c>
      <c r="E121" s="95">
        <f>E122+E123</f>
        <v>32300</v>
      </c>
      <c r="F121" s="95">
        <f>F122+F123</f>
        <v>32300</v>
      </c>
    </row>
    <row r="122" spans="1:6" s="96" customFormat="1" ht="86.25" customHeight="1" x14ac:dyDescent="0.3">
      <c r="A122" s="71" t="s">
        <v>551</v>
      </c>
      <c r="B122" s="79" t="s">
        <v>646</v>
      </c>
      <c r="C122" s="79" t="s">
        <v>648</v>
      </c>
      <c r="D122" s="79" t="s">
        <v>552</v>
      </c>
      <c r="E122" s="91">
        <v>30761.91</v>
      </c>
      <c r="F122" s="91">
        <v>30761.91</v>
      </c>
    </row>
    <row r="123" spans="1:6" s="96" customFormat="1" ht="51.75" customHeight="1" x14ac:dyDescent="0.3">
      <c r="A123" s="71" t="s">
        <v>11</v>
      </c>
      <c r="B123" s="79" t="s">
        <v>646</v>
      </c>
      <c r="C123" s="79" t="s">
        <v>648</v>
      </c>
      <c r="D123" s="79" t="s">
        <v>557</v>
      </c>
      <c r="E123" s="91">
        <v>1538.09</v>
      </c>
      <c r="F123" s="80">
        <v>1538.09</v>
      </c>
    </row>
    <row r="124" spans="1:6" s="96" customFormat="1" ht="99.75" customHeight="1" x14ac:dyDescent="0.3">
      <c r="A124" s="89" t="s">
        <v>649</v>
      </c>
      <c r="B124" s="75" t="s">
        <v>646</v>
      </c>
      <c r="C124" s="75" t="s">
        <v>650</v>
      </c>
      <c r="D124" s="75" t="s">
        <v>546</v>
      </c>
      <c r="E124" s="76">
        <f>E125+E126</f>
        <v>161600</v>
      </c>
      <c r="F124" s="76">
        <f>F125+F126</f>
        <v>161600</v>
      </c>
    </row>
    <row r="125" spans="1:6" s="96" customFormat="1" ht="95.25" customHeight="1" x14ac:dyDescent="0.3">
      <c r="A125" s="78" t="s">
        <v>551</v>
      </c>
      <c r="B125" s="79" t="s">
        <v>646</v>
      </c>
      <c r="C125" s="79" t="s">
        <v>650</v>
      </c>
      <c r="D125" s="79" t="s">
        <v>552</v>
      </c>
      <c r="E125" s="80">
        <v>153904.76</v>
      </c>
      <c r="F125" s="80">
        <v>153904.76</v>
      </c>
    </row>
    <row r="126" spans="1:6" s="96" customFormat="1" ht="35.25" customHeight="1" x14ac:dyDescent="0.3">
      <c r="A126" s="78" t="s">
        <v>11</v>
      </c>
      <c r="B126" s="79" t="s">
        <v>646</v>
      </c>
      <c r="C126" s="79" t="s">
        <v>650</v>
      </c>
      <c r="D126" s="79" t="s">
        <v>557</v>
      </c>
      <c r="E126" s="80">
        <v>7695.24</v>
      </c>
      <c r="F126" s="80">
        <v>7695.24</v>
      </c>
    </row>
    <row r="127" spans="1:6" s="96" customFormat="1" ht="43.5" customHeight="1" x14ac:dyDescent="0.3">
      <c r="A127" s="64" t="s">
        <v>405</v>
      </c>
      <c r="B127" s="75" t="s">
        <v>651</v>
      </c>
      <c r="C127" s="75" t="s">
        <v>546</v>
      </c>
      <c r="D127" s="75" t="s">
        <v>546</v>
      </c>
      <c r="E127" s="76">
        <f>E129</f>
        <v>438700</v>
      </c>
      <c r="F127" s="76">
        <f>F128</f>
        <v>438700</v>
      </c>
    </row>
    <row r="128" spans="1:6" s="96" customFormat="1" ht="78.75" customHeight="1" x14ac:dyDescent="0.3">
      <c r="A128" s="64" t="s">
        <v>652</v>
      </c>
      <c r="B128" s="75" t="s">
        <v>651</v>
      </c>
      <c r="C128" s="75" t="s">
        <v>653</v>
      </c>
      <c r="D128" s="75" t="s">
        <v>546</v>
      </c>
      <c r="E128" s="76">
        <f>E129</f>
        <v>438700</v>
      </c>
      <c r="F128" s="76">
        <f>F129</f>
        <v>438700</v>
      </c>
    </row>
    <row r="129" spans="1:6" s="96" customFormat="1" ht="35.25" customHeight="1" x14ac:dyDescent="0.3">
      <c r="A129" s="71" t="s">
        <v>11</v>
      </c>
      <c r="B129" s="79" t="s">
        <v>651</v>
      </c>
      <c r="C129" s="79" t="s">
        <v>653</v>
      </c>
      <c r="D129" s="79" t="s">
        <v>557</v>
      </c>
      <c r="E129" s="80">
        <v>438700</v>
      </c>
      <c r="F129" s="99">
        <v>438700</v>
      </c>
    </row>
    <row r="130" spans="1:6" s="96" customFormat="1" ht="59.25" customHeight="1" x14ac:dyDescent="0.3">
      <c r="A130" s="100" t="s">
        <v>400</v>
      </c>
      <c r="B130" s="101" t="s">
        <v>654</v>
      </c>
      <c r="C130" s="101" t="s">
        <v>546</v>
      </c>
      <c r="D130" s="101" t="s">
        <v>546</v>
      </c>
      <c r="E130" s="102">
        <f>E131</f>
        <v>26721426</v>
      </c>
      <c r="F130" s="102">
        <f>F131</f>
        <v>24637738</v>
      </c>
    </row>
    <row r="131" spans="1:6" s="96" customFormat="1" ht="46.5" customHeight="1" x14ac:dyDescent="0.3">
      <c r="A131" s="100" t="s">
        <v>655</v>
      </c>
      <c r="B131" s="101" t="s">
        <v>654</v>
      </c>
      <c r="C131" s="101" t="s">
        <v>656</v>
      </c>
      <c r="D131" s="101" t="s">
        <v>546</v>
      </c>
      <c r="E131" s="102">
        <f>E132+E141</f>
        <v>26721426</v>
      </c>
      <c r="F131" s="102">
        <f>F132+F141</f>
        <v>24637738</v>
      </c>
    </row>
    <row r="132" spans="1:6" s="96" customFormat="1" ht="54" customHeight="1" x14ac:dyDescent="0.3">
      <c r="A132" s="103" t="s">
        <v>389</v>
      </c>
      <c r="B132" s="104" t="s">
        <v>654</v>
      </c>
      <c r="C132" s="104" t="s">
        <v>657</v>
      </c>
      <c r="D132" s="104" t="s">
        <v>546</v>
      </c>
      <c r="E132" s="99">
        <f>E133+E135+E137+E139</f>
        <v>2091800</v>
      </c>
      <c r="F132" s="99">
        <f>F133+F135+F137+F139</f>
        <v>2091800</v>
      </c>
    </row>
    <row r="133" spans="1:6" s="96" customFormat="1" ht="41.25" customHeight="1" x14ac:dyDescent="0.3">
      <c r="A133" s="103" t="s">
        <v>658</v>
      </c>
      <c r="B133" s="104" t="s">
        <v>654</v>
      </c>
      <c r="C133" s="104" t="s">
        <v>659</v>
      </c>
      <c r="D133" s="104" t="s">
        <v>546</v>
      </c>
      <c r="E133" s="99">
        <f>E134</f>
        <v>900000</v>
      </c>
      <c r="F133" s="99">
        <f>F134</f>
        <v>900000</v>
      </c>
    </row>
    <row r="134" spans="1:6" s="96" customFormat="1" ht="34.5" customHeight="1" x14ac:dyDescent="0.3">
      <c r="A134" s="71" t="s">
        <v>11</v>
      </c>
      <c r="B134" s="104" t="s">
        <v>654</v>
      </c>
      <c r="C134" s="104" t="s">
        <v>659</v>
      </c>
      <c r="D134" s="104" t="s">
        <v>557</v>
      </c>
      <c r="E134" s="99">
        <v>900000</v>
      </c>
      <c r="F134" s="99">
        <v>900000</v>
      </c>
    </row>
    <row r="135" spans="1:6" s="96" customFormat="1" ht="39" customHeight="1" x14ac:dyDescent="0.3">
      <c r="A135" s="103" t="s">
        <v>660</v>
      </c>
      <c r="B135" s="104" t="s">
        <v>654</v>
      </c>
      <c r="C135" s="104" t="s">
        <v>661</v>
      </c>
      <c r="D135" s="104" t="s">
        <v>546</v>
      </c>
      <c r="E135" s="99">
        <f>E136</f>
        <v>650000</v>
      </c>
      <c r="F135" s="99">
        <v>650000</v>
      </c>
    </row>
    <row r="136" spans="1:6" s="96" customFormat="1" ht="36.75" customHeight="1" x14ac:dyDescent="0.3">
      <c r="A136" s="71" t="s">
        <v>11</v>
      </c>
      <c r="B136" s="104" t="s">
        <v>654</v>
      </c>
      <c r="C136" s="104" t="s">
        <v>661</v>
      </c>
      <c r="D136" s="104" t="s">
        <v>557</v>
      </c>
      <c r="E136" s="99">
        <v>650000</v>
      </c>
      <c r="F136" s="99">
        <v>650000</v>
      </c>
    </row>
    <row r="137" spans="1:6" s="56" customFormat="1" ht="39" customHeight="1" x14ac:dyDescent="0.3">
      <c r="A137" s="103" t="s">
        <v>662</v>
      </c>
      <c r="B137" s="104" t="s">
        <v>654</v>
      </c>
      <c r="C137" s="104" t="s">
        <v>663</v>
      </c>
      <c r="D137" s="104" t="s">
        <v>546</v>
      </c>
      <c r="E137" s="99">
        <f>E138</f>
        <v>541800</v>
      </c>
      <c r="F137" s="99">
        <v>541800</v>
      </c>
    </row>
    <row r="138" spans="1:6" s="56" customFormat="1" ht="40.5" customHeight="1" x14ac:dyDescent="0.3">
      <c r="A138" s="71" t="s">
        <v>11</v>
      </c>
      <c r="B138" s="104" t="s">
        <v>654</v>
      </c>
      <c r="C138" s="104" t="s">
        <v>663</v>
      </c>
      <c r="D138" s="104" t="s">
        <v>557</v>
      </c>
      <c r="E138" s="99">
        <v>541800</v>
      </c>
      <c r="F138" s="99">
        <v>541800</v>
      </c>
    </row>
    <row r="139" spans="1:6" s="56" customFormat="1" ht="33.75" customHeight="1" x14ac:dyDescent="0.3">
      <c r="A139" s="71" t="s">
        <v>664</v>
      </c>
      <c r="B139" s="104" t="s">
        <v>654</v>
      </c>
      <c r="C139" s="104" t="s">
        <v>665</v>
      </c>
      <c r="D139" s="104" t="s">
        <v>546</v>
      </c>
      <c r="E139" s="99">
        <v>0</v>
      </c>
      <c r="F139" s="99">
        <v>0</v>
      </c>
    </row>
    <row r="140" spans="1:6" s="56" customFormat="1" ht="33.75" customHeight="1" x14ac:dyDescent="0.3">
      <c r="A140" s="71" t="s">
        <v>11</v>
      </c>
      <c r="B140" s="104" t="s">
        <v>654</v>
      </c>
      <c r="C140" s="104" t="s">
        <v>665</v>
      </c>
      <c r="D140" s="104" t="s">
        <v>557</v>
      </c>
      <c r="E140" s="99">
        <v>0</v>
      </c>
      <c r="F140" s="99">
        <v>0</v>
      </c>
    </row>
    <row r="141" spans="1:6" s="56" customFormat="1" ht="40.5" customHeight="1" x14ac:dyDescent="0.3">
      <c r="A141" s="103" t="s">
        <v>399</v>
      </c>
      <c r="B141" s="104" t="s">
        <v>654</v>
      </c>
      <c r="C141" s="104" t="s">
        <v>666</v>
      </c>
      <c r="D141" s="104" t="s">
        <v>546</v>
      </c>
      <c r="E141" s="99">
        <f>E142</f>
        <v>24629626</v>
      </c>
      <c r="F141" s="99">
        <f>F142</f>
        <v>22545938</v>
      </c>
    </row>
    <row r="142" spans="1:6" s="96" customFormat="1" ht="46.5" customHeight="1" x14ac:dyDescent="0.3">
      <c r="A142" s="103" t="s">
        <v>667</v>
      </c>
      <c r="B142" s="104" t="s">
        <v>654</v>
      </c>
      <c r="C142" s="104" t="s">
        <v>668</v>
      </c>
      <c r="D142" s="104" t="s">
        <v>546</v>
      </c>
      <c r="E142" s="99">
        <f>E143</f>
        <v>24629626</v>
      </c>
      <c r="F142" s="99">
        <f>F143</f>
        <v>22545938</v>
      </c>
    </row>
    <row r="143" spans="1:6" s="48" customFormat="1" ht="33.6" x14ac:dyDescent="0.3">
      <c r="A143" s="71" t="s">
        <v>11</v>
      </c>
      <c r="B143" s="104" t="s">
        <v>654</v>
      </c>
      <c r="C143" s="104" t="s">
        <v>668</v>
      </c>
      <c r="D143" s="104" t="s">
        <v>557</v>
      </c>
      <c r="E143" s="99">
        <v>24629626</v>
      </c>
      <c r="F143" s="80">
        <v>22545938</v>
      </c>
    </row>
    <row r="144" spans="1:6" s="56" customFormat="1" ht="36" customHeight="1" x14ac:dyDescent="0.3">
      <c r="A144" s="94" t="s">
        <v>377</v>
      </c>
      <c r="B144" s="75" t="s">
        <v>669</v>
      </c>
      <c r="C144" s="75" t="s">
        <v>546</v>
      </c>
      <c r="D144" s="75" t="s">
        <v>546</v>
      </c>
      <c r="E144" s="76">
        <f>E145+E151</f>
        <v>9384400.0700000003</v>
      </c>
      <c r="F144" s="76">
        <f>F145+F151</f>
        <v>9384400.0700000003</v>
      </c>
    </row>
    <row r="145" spans="1:6" s="56" customFormat="1" ht="73.5" customHeight="1" x14ac:dyDescent="0.3">
      <c r="A145" s="94" t="s">
        <v>670</v>
      </c>
      <c r="B145" s="75" t="s">
        <v>669</v>
      </c>
      <c r="C145" s="75" t="s">
        <v>671</v>
      </c>
      <c r="D145" s="75" t="s">
        <v>546</v>
      </c>
      <c r="E145" s="76">
        <f>E146</f>
        <v>180500</v>
      </c>
      <c r="F145" s="76">
        <f>F146</f>
        <v>180500</v>
      </c>
    </row>
    <row r="146" spans="1:6" s="57" customFormat="1" ht="50.4" x14ac:dyDescent="0.3">
      <c r="A146" s="97" t="s">
        <v>369</v>
      </c>
      <c r="B146" s="79" t="s">
        <v>669</v>
      </c>
      <c r="C146" s="79" t="s">
        <v>672</v>
      </c>
      <c r="D146" s="79" t="s">
        <v>546</v>
      </c>
      <c r="E146" s="80">
        <f>E147+E149</f>
        <v>180500</v>
      </c>
      <c r="F146" s="80">
        <f>F147+F149</f>
        <v>180500</v>
      </c>
    </row>
    <row r="147" spans="1:6" s="57" customFormat="1" ht="50.4" x14ac:dyDescent="0.3">
      <c r="A147" s="71" t="s">
        <v>673</v>
      </c>
      <c r="B147" s="79" t="s">
        <v>669</v>
      </c>
      <c r="C147" s="79" t="s">
        <v>674</v>
      </c>
      <c r="D147" s="79" t="s">
        <v>546</v>
      </c>
      <c r="E147" s="80">
        <f>E148</f>
        <v>22500</v>
      </c>
      <c r="F147" s="80">
        <f>F148</f>
        <v>22500</v>
      </c>
    </row>
    <row r="148" spans="1:6" s="57" customFormat="1" ht="40.5" customHeight="1" x14ac:dyDescent="0.3">
      <c r="A148" s="71" t="s">
        <v>11</v>
      </c>
      <c r="B148" s="79" t="s">
        <v>669</v>
      </c>
      <c r="C148" s="79" t="s">
        <v>674</v>
      </c>
      <c r="D148" s="79" t="s">
        <v>557</v>
      </c>
      <c r="E148" s="80">
        <v>22500</v>
      </c>
      <c r="F148" s="80">
        <v>22500</v>
      </c>
    </row>
    <row r="149" spans="1:6" s="57" customFormat="1" ht="32.25" customHeight="1" x14ac:dyDescent="0.3">
      <c r="A149" s="60" t="s">
        <v>675</v>
      </c>
      <c r="B149" s="79" t="s">
        <v>669</v>
      </c>
      <c r="C149" s="79" t="s">
        <v>676</v>
      </c>
      <c r="D149" s="79" t="s">
        <v>546</v>
      </c>
      <c r="E149" s="80">
        <f>E150</f>
        <v>158000</v>
      </c>
      <c r="F149" s="80">
        <f>F150</f>
        <v>158000</v>
      </c>
    </row>
    <row r="150" spans="1:6" s="57" customFormat="1" ht="27.75" customHeight="1" x14ac:dyDescent="0.3">
      <c r="A150" s="71" t="s">
        <v>62</v>
      </c>
      <c r="B150" s="79" t="s">
        <v>669</v>
      </c>
      <c r="C150" s="79" t="s">
        <v>676</v>
      </c>
      <c r="D150" s="79" t="s">
        <v>558</v>
      </c>
      <c r="E150" s="80">
        <v>158000</v>
      </c>
      <c r="F150" s="86">
        <v>158000</v>
      </c>
    </row>
    <row r="151" spans="1:6" s="57" customFormat="1" ht="42.75" customHeight="1" x14ac:dyDescent="0.3">
      <c r="A151" s="100" t="s">
        <v>655</v>
      </c>
      <c r="B151" s="75" t="s">
        <v>669</v>
      </c>
      <c r="C151" s="75" t="s">
        <v>656</v>
      </c>
      <c r="D151" s="75" t="s">
        <v>546</v>
      </c>
      <c r="E151" s="76">
        <f>E152</f>
        <v>9203900.0700000003</v>
      </c>
      <c r="F151" s="76">
        <f>F152</f>
        <v>9203900.0700000003</v>
      </c>
    </row>
    <row r="152" spans="1:6" s="57" customFormat="1" ht="84.75" customHeight="1" x14ac:dyDescent="0.3">
      <c r="A152" s="78" t="s">
        <v>677</v>
      </c>
      <c r="B152" s="79" t="s">
        <v>669</v>
      </c>
      <c r="C152" s="79" t="s">
        <v>678</v>
      </c>
      <c r="D152" s="79" t="s">
        <v>546</v>
      </c>
      <c r="E152" s="80">
        <f>E153</f>
        <v>9203900.0700000003</v>
      </c>
      <c r="F152" s="86">
        <f>F153</f>
        <v>9203900.0700000003</v>
      </c>
    </row>
    <row r="153" spans="1:6" s="56" customFormat="1" ht="50.4" x14ac:dyDescent="0.3">
      <c r="A153" s="78" t="s">
        <v>679</v>
      </c>
      <c r="B153" s="79" t="s">
        <v>669</v>
      </c>
      <c r="C153" s="79" t="s">
        <v>680</v>
      </c>
      <c r="D153" s="79" t="s">
        <v>546</v>
      </c>
      <c r="E153" s="80">
        <f>E154+E155+E156</f>
        <v>9203900.0700000003</v>
      </c>
      <c r="F153" s="80">
        <f>F154+F155+F156</f>
        <v>9203900.0700000003</v>
      </c>
    </row>
    <row r="154" spans="1:6" s="105" customFormat="1" ht="50.4" customHeight="1" x14ac:dyDescent="0.3">
      <c r="A154" s="71" t="s">
        <v>551</v>
      </c>
      <c r="B154" s="79" t="s">
        <v>669</v>
      </c>
      <c r="C154" s="79" t="s">
        <v>680</v>
      </c>
      <c r="D154" s="79" t="s">
        <v>552</v>
      </c>
      <c r="E154" s="80">
        <v>8151525.0599999996</v>
      </c>
      <c r="F154" s="86">
        <v>8151525.0599999996</v>
      </c>
    </row>
    <row r="155" spans="1:6" s="105" customFormat="1" ht="37.5" customHeight="1" x14ac:dyDescent="0.3">
      <c r="A155" s="71" t="s">
        <v>11</v>
      </c>
      <c r="B155" s="79" t="s">
        <v>669</v>
      </c>
      <c r="C155" s="79" t="s">
        <v>680</v>
      </c>
      <c r="D155" s="79" t="s">
        <v>557</v>
      </c>
      <c r="E155" s="80">
        <v>898461.61</v>
      </c>
      <c r="F155" s="86">
        <v>898461.61</v>
      </c>
    </row>
    <row r="156" spans="1:6" s="105" customFormat="1" ht="23.25" customHeight="1" x14ac:dyDescent="0.3">
      <c r="A156" s="71" t="s">
        <v>62</v>
      </c>
      <c r="B156" s="79" t="s">
        <v>669</v>
      </c>
      <c r="C156" s="79" t="s">
        <v>680</v>
      </c>
      <c r="D156" s="79" t="s">
        <v>558</v>
      </c>
      <c r="E156" s="80">
        <v>153913.4</v>
      </c>
      <c r="F156" s="86">
        <v>153913.4</v>
      </c>
    </row>
    <row r="157" spans="1:6" s="105" customFormat="1" ht="41.25" customHeight="1" x14ac:dyDescent="0.3">
      <c r="A157" s="68" t="s">
        <v>363</v>
      </c>
      <c r="B157" s="69" t="s">
        <v>681</v>
      </c>
      <c r="C157" s="69" t="s">
        <v>546</v>
      </c>
      <c r="D157" s="69" t="s">
        <v>546</v>
      </c>
      <c r="E157" s="106">
        <f>E158+E179+E172</f>
        <v>25238378.530000001</v>
      </c>
      <c r="F157" s="106">
        <f>F158+F179+F172</f>
        <v>21719481.07</v>
      </c>
    </row>
    <row r="158" spans="1:6" s="105" customFormat="1" ht="21.75" customHeight="1" x14ac:dyDescent="0.3">
      <c r="A158" s="74" t="s">
        <v>362</v>
      </c>
      <c r="B158" s="75" t="s">
        <v>682</v>
      </c>
      <c r="C158" s="75" t="s">
        <v>546</v>
      </c>
      <c r="D158" s="75" t="s">
        <v>546</v>
      </c>
      <c r="E158" s="77">
        <f>E159+E170</f>
        <v>11757701.82</v>
      </c>
      <c r="F158" s="77">
        <f>F159+F170</f>
        <v>6120568.7199999997</v>
      </c>
    </row>
    <row r="159" spans="1:6" s="105" customFormat="1" ht="50.4" x14ac:dyDescent="0.3">
      <c r="A159" s="100" t="s">
        <v>683</v>
      </c>
      <c r="B159" s="75" t="s">
        <v>682</v>
      </c>
      <c r="C159" s="75" t="s">
        <v>656</v>
      </c>
      <c r="D159" s="75" t="s">
        <v>546</v>
      </c>
      <c r="E159" s="77">
        <f>E163+E160</f>
        <v>6556201.8200000003</v>
      </c>
      <c r="F159" s="77">
        <f>F163+F160</f>
        <v>919068.72</v>
      </c>
    </row>
    <row r="160" spans="1:6" s="105" customFormat="1" ht="67.2" x14ac:dyDescent="0.3">
      <c r="A160" s="103" t="s">
        <v>684</v>
      </c>
      <c r="B160" s="79" t="s">
        <v>682</v>
      </c>
      <c r="C160" s="79" t="s">
        <v>685</v>
      </c>
      <c r="D160" s="79" t="s">
        <v>546</v>
      </c>
      <c r="E160" s="86">
        <f>E161</f>
        <v>4959868.72</v>
      </c>
      <c r="F160" s="86">
        <f>F161</f>
        <v>919068.72</v>
      </c>
    </row>
    <row r="161" spans="1:6" s="105" customFormat="1" ht="84.75" customHeight="1" x14ac:dyDescent="0.3">
      <c r="A161" s="103" t="s">
        <v>686</v>
      </c>
      <c r="B161" s="79" t="s">
        <v>682</v>
      </c>
      <c r="C161" s="79" t="s">
        <v>687</v>
      </c>
      <c r="D161" s="79" t="s">
        <v>546</v>
      </c>
      <c r="E161" s="86">
        <f>E162</f>
        <v>4959868.72</v>
      </c>
      <c r="F161" s="86">
        <f>F162</f>
        <v>919068.72</v>
      </c>
    </row>
    <row r="162" spans="1:6" s="105" customFormat="1" ht="33.6" x14ac:dyDescent="0.3">
      <c r="A162" s="71" t="s">
        <v>11</v>
      </c>
      <c r="B162" s="79" t="s">
        <v>682</v>
      </c>
      <c r="C162" s="79" t="s">
        <v>687</v>
      </c>
      <c r="D162" s="79" t="s">
        <v>557</v>
      </c>
      <c r="E162" s="86">
        <v>4959868.72</v>
      </c>
      <c r="F162" s="80">
        <v>919068.72</v>
      </c>
    </row>
    <row r="163" spans="1:6" s="105" customFormat="1" ht="33.6" x14ac:dyDescent="0.3">
      <c r="A163" s="78" t="s">
        <v>350</v>
      </c>
      <c r="B163" s="79" t="s">
        <v>682</v>
      </c>
      <c r="C163" s="79" t="s">
        <v>688</v>
      </c>
      <c r="D163" s="79" t="s">
        <v>546</v>
      </c>
      <c r="E163" s="86">
        <f>E164+E166+E168</f>
        <v>1596333.1</v>
      </c>
      <c r="F163" s="86">
        <f>F164+F166+F168</f>
        <v>0</v>
      </c>
    </row>
    <row r="164" spans="1:6" s="105" customFormat="1" ht="33.6" x14ac:dyDescent="0.3">
      <c r="A164" s="78" t="s">
        <v>689</v>
      </c>
      <c r="B164" s="79" t="s">
        <v>682</v>
      </c>
      <c r="C164" s="79" t="s">
        <v>690</v>
      </c>
      <c r="D164" s="79" t="s">
        <v>546</v>
      </c>
      <c r="E164" s="86">
        <f>E165</f>
        <v>308000</v>
      </c>
      <c r="F164" s="86">
        <f>F165</f>
        <v>0</v>
      </c>
    </row>
    <row r="165" spans="1:6" s="105" customFormat="1" ht="33.6" x14ac:dyDescent="0.3">
      <c r="A165" s="71" t="s">
        <v>11</v>
      </c>
      <c r="B165" s="79" t="s">
        <v>682</v>
      </c>
      <c r="C165" s="79" t="s">
        <v>690</v>
      </c>
      <c r="D165" s="79" t="s">
        <v>557</v>
      </c>
      <c r="E165" s="86">
        <v>308000</v>
      </c>
      <c r="F165" s="80">
        <v>0</v>
      </c>
    </row>
    <row r="166" spans="1:6" s="105" customFormat="1" x14ac:dyDescent="0.3">
      <c r="A166" s="71" t="s">
        <v>691</v>
      </c>
      <c r="B166" s="79" t="s">
        <v>682</v>
      </c>
      <c r="C166" s="79" t="s">
        <v>692</v>
      </c>
      <c r="D166" s="79" t="s">
        <v>546</v>
      </c>
      <c r="E166" s="86">
        <f>E167</f>
        <v>150000</v>
      </c>
      <c r="F166" s="86">
        <f>F167</f>
        <v>0</v>
      </c>
    </row>
    <row r="167" spans="1:6" s="105" customFormat="1" ht="33.6" x14ac:dyDescent="0.3">
      <c r="A167" s="71" t="s">
        <v>11</v>
      </c>
      <c r="B167" s="79" t="s">
        <v>682</v>
      </c>
      <c r="C167" s="79" t="s">
        <v>693</v>
      </c>
      <c r="D167" s="79" t="s">
        <v>557</v>
      </c>
      <c r="E167" s="86">
        <v>150000</v>
      </c>
      <c r="F167" s="86">
        <v>0</v>
      </c>
    </row>
    <row r="168" spans="1:6" s="105" customFormat="1" ht="29.4" customHeight="1" x14ac:dyDescent="0.3">
      <c r="A168" s="71" t="s">
        <v>694</v>
      </c>
      <c r="B168" s="79" t="s">
        <v>682</v>
      </c>
      <c r="C168" s="79" t="s">
        <v>695</v>
      </c>
      <c r="D168" s="79" t="s">
        <v>546</v>
      </c>
      <c r="E168" s="86">
        <f>E169</f>
        <v>1138333.1000000001</v>
      </c>
      <c r="F168" s="80">
        <f>F169</f>
        <v>0</v>
      </c>
    </row>
    <row r="169" spans="1:6" s="105" customFormat="1" ht="48.6" customHeight="1" x14ac:dyDescent="0.3">
      <c r="A169" s="71" t="s">
        <v>11</v>
      </c>
      <c r="B169" s="79" t="s">
        <v>682</v>
      </c>
      <c r="C169" s="79" t="s">
        <v>695</v>
      </c>
      <c r="D169" s="79" t="s">
        <v>557</v>
      </c>
      <c r="E169" s="86">
        <v>1138333.1000000001</v>
      </c>
      <c r="F169" s="80">
        <v>0</v>
      </c>
    </row>
    <row r="170" spans="1:6" s="105" customFormat="1" ht="276.75" customHeight="1" x14ac:dyDescent="0.3">
      <c r="A170" s="107" t="s">
        <v>696</v>
      </c>
      <c r="B170" s="75" t="s">
        <v>682</v>
      </c>
      <c r="C170" s="75" t="s">
        <v>697</v>
      </c>
      <c r="D170" s="75" t="s">
        <v>546</v>
      </c>
      <c r="E170" s="77">
        <f>E171</f>
        <v>5201500</v>
      </c>
      <c r="F170" s="77">
        <f>F171</f>
        <v>5201500</v>
      </c>
    </row>
    <row r="171" spans="1:6" s="105" customFormat="1" ht="51.75" customHeight="1" x14ac:dyDescent="0.3">
      <c r="A171" s="60" t="s">
        <v>698</v>
      </c>
      <c r="B171" s="79" t="s">
        <v>682</v>
      </c>
      <c r="C171" s="79" t="s">
        <v>697</v>
      </c>
      <c r="D171" s="79" t="s">
        <v>699</v>
      </c>
      <c r="E171" s="86">
        <v>5201500</v>
      </c>
      <c r="F171" s="80">
        <v>5201500</v>
      </c>
    </row>
    <row r="172" spans="1:6" s="108" customFormat="1" ht="30" customHeight="1" x14ac:dyDescent="0.3">
      <c r="A172" s="94" t="s">
        <v>334</v>
      </c>
      <c r="B172" s="75" t="s">
        <v>700</v>
      </c>
      <c r="C172" s="75" t="s">
        <v>546</v>
      </c>
      <c r="D172" s="75" t="s">
        <v>546</v>
      </c>
      <c r="E172" s="76">
        <f>E174</f>
        <v>962348</v>
      </c>
      <c r="F172" s="76">
        <f>F174</f>
        <v>190000</v>
      </c>
    </row>
    <row r="173" spans="1:6" s="105" customFormat="1" ht="53.25" customHeight="1" x14ac:dyDescent="0.3">
      <c r="A173" s="100" t="s">
        <v>683</v>
      </c>
      <c r="B173" s="75" t="s">
        <v>700</v>
      </c>
      <c r="C173" s="75" t="s">
        <v>656</v>
      </c>
      <c r="D173" s="75" t="s">
        <v>546</v>
      </c>
      <c r="E173" s="76">
        <f>E174</f>
        <v>962348</v>
      </c>
      <c r="F173" s="76">
        <f>F174</f>
        <v>190000</v>
      </c>
    </row>
    <row r="174" spans="1:6" s="105" customFormat="1" ht="63" customHeight="1" x14ac:dyDescent="0.3">
      <c r="A174" s="97" t="s">
        <v>701</v>
      </c>
      <c r="B174" s="79" t="s">
        <v>700</v>
      </c>
      <c r="C174" s="79" t="s">
        <v>702</v>
      </c>
      <c r="D174" s="79" t="s">
        <v>546</v>
      </c>
      <c r="E174" s="80">
        <f>E175+E177</f>
        <v>962348</v>
      </c>
      <c r="F174" s="80">
        <f>F175+F177</f>
        <v>190000</v>
      </c>
    </row>
    <row r="175" spans="1:6" s="105" customFormat="1" ht="69.599999999999994" customHeight="1" x14ac:dyDescent="0.3">
      <c r="A175" s="71" t="s">
        <v>703</v>
      </c>
      <c r="B175" s="79" t="s">
        <v>700</v>
      </c>
      <c r="C175" s="79" t="s">
        <v>704</v>
      </c>
      <c r="D175" s="79" t="s">
        <v>546</v>
      </c>
      <c r="E175" s="80">
        <f>E176</f>
        <v>962348</v>
      </c>
      <c r="F175" s="80">
        <f>F176</f>
        <v>0</v>
      </c>
    </row>
    <row r="176" spans="1:6" s="105" customFormat="1" ht="50.4" customHeight="1" x14ac:dyDescent="0.3">
      <c r="A176" s="71" t="s">
        <v>11</v>
      </c>
      <c r="B176" s="79" t="s">
        <v>700</v>
      </c>
      <c r="C176" s="79" t="s">
        <v>704</v>
      </c>
      <c r="D176" s="79" t="s">
        <v>557</v>
      </c>
      <c r="E176" s="80">
        <v>962348</v>
      </c>
      <c r="F176" s="80">
        <v>0</v>
      </c>
    </row>
    <row r="177" spans="1:6" s="109" customFormat="1" ht="63" customHeight="1" x14ac:dyDescent="0.3">
      <c r="A177" s="71" t="s">
        <v>705</v>
      </c>
      <c r="B177" s="79" t="s">
        <v>700</v>
      </c>
      <c r="C177" s="79" t="s">
        <v>706</v>
      </c>
      <c r="D177" s="79" t="s">
        <v>546</v>
      </c>
      <c r="E177" s="80">
        <v>0</v>
      </c>
      <c r="F177" s="80">
        <f>F178</f>
        <v>190000</v>
      </c>
    </row>
    <row r="178" spans="1:6" s="105" customFormat="1" ht="36" customHeight="1" x14ac:dyDescent="0.3">
      <c r="A178" s="71" t="s">
        <v>11</v>
      </c>
      <c r="B178" s="79" t="s">
        <v>700</v>
      </c>
      <c r="C178" s="79" t="s">
        <v>706</v>
      </c>
      <c r="D178" s="79" t="s">
        <v>557</v>
      </c>
      <c r="E178" s="80">
        <v>0</v>
      </c>
      <c r="F178" s="80">
        <v>190000</v>
      </c>
    </row>
    <row r="179" spans="1:6" s="105" customFormat="1" ht="25.2" customHeight="1" x14ac:dyDescent="0.3">
      <c r="A179" s="74" t="s">
        <v>323</v>
      </c>
      <c r="B179" s="75" t="s">
        <v>707</v>
      </c>
      <c r="C179" s="75" t="s">
        <v>546</v>
      </c>
      <c r="D179" s="75" t="s">
        <v>546</v>
      </c>
      <c r="E179" s="77">
        <f>E180+E202</f>
        <v>12518328.709999999</v>
      </c>
      <c r="F179" s="77">
        <f>F180+F202</f>
        <v>15408912.35</v>
      </c>
    </row>
    <row r="180" spans="1:6" s="105" customFormat="1" ht="50.4" x14ac:dyDescent="0.3">
      <c r="A180" s="100" t="s">
        <v>683</v>
      </c>
      <c r="B180" s="75" t="s">
        <v>707</v>
      </c>
      <c r="C180" s="75" t="s">
        <v>656</v>
      </c>
      <c r="D180" s="75" t="s">
        <v>546</v>
      </c>
      <c r="E180" s="76">
        <f>E181</f>
        <v>12482505.859999999</v>
      </c>
      <c r="F180" s="76">
        <f>F181</f>
        <v>15373089.5</v>
      </c>
    </row>
    <row r="181" spans="1:6" s="105" customFormat="1" ht="33.6" x14ac:dyDescent="0.3">
      <c r="A181" s="78" t="s">
        <v>708</v>
      </c>
      <c r="B181" s="79" t="s">
        <v>707</v>
      </c>
      <c r="C181" s="79" t="s">
        <v>709</v>
      </c>
      <c r="D181" s="79" t="s">
        <v>546</v>
      </c>
      <c r="E181" s="80">
        <f>E182+E184+E186+E188+E190+E192+E194+E196+E198+E200</f>
        <v>12482505.859999999</v>
      </c>
      <c r="F181" s="80">
        <f>F182+F184+F186+F188+F190+F192+F194+F196+F198+F200</f>
        <v>15373089.5</v>
      </c>
    </row>
    <row r="182" spans="1:6" s="105" customFormat="1" ht="33.6" x14ac:dyDescent="0.3">
      <c r="A182" s="71" t="s">
        <v>710</v>
      </c>
      <c r="B182" s="79" t="s">
        <v>707</v>
      </c>
      <c r="C182" s="79" t="s">
        <v>711</v>
      </c>
      <c r="D182" s="79" t="s">
        <v>546</v>
      </c>
      <c r="E182" s="80">
        <f>E183</f>
        <v>1581454.02</v>
      </c>
      <c r="F182" s="80">
        <f>F183</f>
        <v>3085079.26</v>
      </c>
    </row>
    <row r="183" spans="1:6" s="105" customFormat="1" ht="40.5" customHeight="1" x14ac:dyDescent="0.3">
      <c r="A183" s="71" t="s">
        <v>11</v>
      </c>
      <c r="B183" s="79" t="s">
        <v>707</v>
      </c>
      <c r="C183" s="79" t="s">
        <v>711</v>
      </c>
      <c r="D183" s="79" t="s">
        <v>557</v>
      </c>
      <c r="E183" s="80">
        <v>1581454.02</v>
      </c>
      <c r="F183" s="80">
        <v>3085079.26</v>
      </c>
    </row>
    <row r="184" spans="1:6" s="105" customFormat="1" ht="40.200000000000003" customHeight="1" x14ac:dyDescent="0.3">
      <c r="A184" s="71" t="s">
        <v>712</v>
      </c>
      <c r="B184" s="79" t="s">
        <v>707</v>
      </c>
      <c r="C184" s="79" t="s">
        <v>713</v>
      </c>
      <c r="D184" s="79" t="s">
        <v>546</v>
      </c>
      <c r="E184" s="80">
        <f>E185</f>
        <v>319051.84000000003</v>
      </c>
      <c r="F184" s="80">
        <f>F185</f>
        <v>319051.84000000003</v>
      </c>
    </row>
    <row r="185" spans="1:6" s="105" customFormat="1" ht="33.6" x14ac:dyDescent="0.3">
      <c r="A185" s="71" t="s">
        <v>11</v>
      </c>
      <c r="B185" s="79" t="s">
        <v>707</v>
      </c>
      <c r="C185" s="79" t="s">
        <v>713</v>
      </c>
      <c r="D185" s="79" t="s">
        <v>557</v>
      </c>
      <c r="E185" s="80">
        <v>319051.84000000003</v>
      </c>
      <c r="F185" s="73">
        <v>319051.84000000003</v>
      </c>
    </row>
    <row r="186" spans="1:6" s="105" customFormat="1" ht="33.6" x14ac:dyDescent="0.3">
      <c r="A186" s="71" t="s">
        <v>714</v>
      </c>
      <c r="B186" s="79" t="s">
        <v>707</v>
      </c>
      <c r="C186" s="79" t="s">
        <v>715</v>
      </c>
      <c r="D186" s="79" t="s">
        <v>546</v>
      </c>
      <c r="E186" s="80">
        <f>E187</f>
        <v>450000</v>
      </c>
      <c r="F186" s="80">
        <f>F187</f>
        <v>150000</v>
      </c>
    </row>
    <row r="187" spans="1:6" s="105" customFormat="1" ht="42.6" customHeight="1" x14ac:dyDescent="0.3">
      <c r="A187" s="71" t="s">
        <v>11</v>
      </c>
      <c r="B187" s="79" t="s">
        <v>707</v>
      </c>
      <c r="C187" s="79" t="s">
        <v>715</v>
      </c>
      <c r="D187" s="79" t="s">
        <v>557</v>
      </c>
      <c r="E187" s="80">
        <v>450000</v>
      </c>
      <c r="F187" s="80">
        <v>150000</v>
      </c>
    </row>
    <row r="188" spans="1:6" s="56" customFormat="1" ht="33.6" x14ac:dyDescent="0.3">
      <c r="A188" s="71" t="s">
        <v>716</v>
      </c>
      <c r="B188" s="79" t="s">
        <v>707</v>
      </c>
      <c r="C188" s="79" t="s">
        <v>717</v>
      </c>
      <c r="D188" s="79" t="s">
        <v>546</v>
      </c>
      <c r="E188" s="80">
        <f>E189</f>
        <v>250000</v>
      </c>
      <c r="F188" s="80">
        <f>F189</f>
        <v>100000</v>
      </c>
    </row>
    <row r="189" spans="1:6" s="56" customFormat="1" ht="33.6" x14ac:dyDescent="0.3">
      <c r="A189" s="71" t="s">
        <v>11</v>
      </c>
      <c r="B189" s="79" t="s">
        <v>707</v>
      </c>
      <c r="C189" s="79" t="s">
        <v>717</v>
      </c>
      <c r="D189" s="79" t="s">
        <v>557</v>
      </c>
      <c r="E189" s="80">
        <v>250000</v>
      </c>
      <c r="F189" s="62">
        <v>100000</v>
      </c>
    </row>
    <row r="190" spans="1:6" s="56" customFormat="1" ht="39" customHeight="1" x14ac:dyDescent="0.3">
      <c r="A190" s="60" t="s">
        <v>718</v>
      </c>
      <c r="B190" s="79" t="s">
        <v>707</v>
      </c>
      <c r="C190" s="79" t="s">
        <v>719</v>
      </c>
      <c r="D190" s="79" t="s">
        <v>546</v>
      </c>
      <c r="E190" s="80">
        <f>E191</f>
        <v>397000</v>
      </c>
      <c r="F190" s="80">
        <f>F191</f>
        <v>397000</v>
      </c>
    </row>
    <row r="191" spans="1:6" s="56" customFormat="1" ht="33.6" x14ac:dyDescent="0.3">
      <c r="A191" s="71" t="s">
        <v>11</v>
      </c>
      <c r="B191" s="79" t="s">
        <v>707</v>
      </c>
      <c r="C191" s="79" t="s">
        <v>719</v>
      </c>
      <c r="D191" s="79" t="s">
        <v>557</v>
      </c>
      <c r="E191" s="80">
        <v>397000</v>
      </c>
      <c r="F191" s="62">
        <v>397000</v>
      </c>
    </row>
    <row r="192" spans="1:6" s="56" customFormat="1" x14ac:dyDescent="0.3">
      <c r="A192" s="78" t="s">
        <v>720</v>
      </c>
      <c r="B192" s="79" t="s">
        <v>707</v>
      </c>
      <c r="C192" s="79" t="s">
        <v>721</v>
      </c>
      <c r="D192" s="79" t="s">
        <v>546</v>
      </c>
      <c r="E192" s="80">
        <f>E193</f>
        <v>2000000</v>
      </c>
      <c r="F192" s="62">
        <f>F193</f>
        <v>2000000</v>
      </c>
    </row>
    <row r="193" spans="1:6" s="56" customFormat="1" ht="48.75" customHeight="1" x14ac:dyDescent="0.3">
      <c r="A193" s="71" t="s">
        <v>11</v>
      </c>
      <c r="B193" s="79" t="s">
        <v>707</v>
      </c>
      <c r="C193" s="79" t="s">
        <v>721</v>
      </c>
      <c r="D193" s="79" t="s">
        <v>557</v>
      </c>
      <c r="E193" s="80">
        <v>2000000</v>
      </c>
      <c r="F193" s="62">
        <v>2000000</v>
      </c>
    </row>
    <row r="194" spans="1:6" s="56" customFormat="1" ht="51.6" customHeight="1" x14ac:dyDescent="0.3">
      <c r="A194" s="78" t="s">
        <v>722</v>
      </c>
      <c r="B194" s="79" t="s">
        <v>707</v>
      </c>
      <c r="C194" s="79" t="s">
        <v>723</v>
      </c>
      <c r="D194" s="79" t="s">
        <v>546</v>
      </c>
      <c r="E194" s="80">
        <f>E195</f>
        <v>150000</v>
      </c>
      <c r="F194" s="62">
        <f>F195</f>
        <v>150000</v>
      </c>
    </row>
    <row r="195" spans="1:6" s="56" customFormat="1" ht="33.6" customHeight="1" x14ac:dyDescent="0.3">
      <c r="A195" s="71" t="s">
        <v>11</v>
      </c>
      <c r="B195" s="79" t="s">
        <v>707</v>
      </c>
      <c r="C195" s="79" t="s">
        <v>723</v>
      </c>
      <c r="D195" s="79" t="s">
        <v>557</v>
      </c>
      <c r="E195" s="80">
        <v>150000</v>
      </c>
      <c r="F195" s="62">
        <v>150000</v>
      </c>
    </row>
    <row r="196" spans="1:6" s="56" customFormat="1" ht="37.5" customHeight="1" x14ac:dyDescent="0.3">
      <c r="A196" s="78" t="s">
        <v>724</v>
      </c>
      <c r="B196" s="79" t="s">
        <v>707</v>
      </c>
      <c r="C196" s="79" t="s">
        <v>725</v>
      </c>
      <c r="D196" s="79" t="s">
        <v>546</v>
      </c>
      <c r="E196" s="80">
        <f>E197</f>
        <v>235000</v>
      </c>
      <c r="F196" s="62">
        <f>F197</f>
        <v>0</v>
      </c>
    </row>
    <row r="197" spans="1:6" s="56" customFormat="1" ht="43.95" customHeight="1" x14ac:dyDescent="0.3">
      <c r="A197" s="71" t="s">
        <v>11</v>
      </c>
      <c r="B197" s="79" t="s">
        <v>707</v>
      </c>
      <c r="C197" s="79" t="s">
        <v>725</v>
      </c>
      <c r="D197" s="79" t="s">
        <v>557</v>
      </c>
      <c r="E197" s="80">
        <v>235000</v>
      </c>
      <c r="F197" s="62">
        <v>0</v>
      </c>
    </row>
    <row r="198" spans="1:6" s="56" customFormat="1" ht="39" customHeight="1" x14ac:dyDescent="0.3">
      <c r="A198" s="78" t="s">
        <v>726</v>
      </c>
      <c r="B198" s="79" t="s">
        <v>707</v>
      </c>
      <c r="C198" s="79" t="s">
        <v>727</v>
      </c>
      <c r="D198" s="79" t="s">
        <v>546</v>
      </c>
      <c r="E198" s="80">
        <f>E199</f>
        <v>100000</v>
      </c>
      <c r="F198" s="80">
        <f>F199</f>
        <v>0</v>
      </c>
    </row>
    <row r="199" spans="1:6" s="56" customFormat="1" ht="50.4" customHeight="1" x14ac:dyDescent="0.3">
      <c r="A199" s="71" t="s">
        <v>11</v>
      </c>
      <c r="B199" s="79" t="s">
        <v>707</v>
      </c>
      <c r="C199" s="79" t="s">
        <v>727</v>
      </c>
      <c r="D199" s="79" t="s">
        <v>557</v>
      </c>
      <c r="E199" s="80">
        <v>100000</v>
      </c>
      <c r="F199" s="62">
        <v>0</v>
      </c>
    </row>
    <row r="200" spans="1:6" s="56" customFormat="1" ht="25.2" customHeight="1" x14ac:dyDescent="0.3">
      <c r="A200" s="71" t="s">
        <v>728</v>
      </c>
      <c r="B200" s="79" t="s">
        <v>707</v>
      </c>
      <c r="C200" s="79" t="s">
        <v>729</v>
      </c>
      <c r="D200" s="79" t="s">
        <v>546</v>
      </c>
      <c r="E200" s="80">
        <f>E201</f>
        <v>7000000</v>
      </c>
      <c r="F200" s="80">
        <f>F201</f>
        <v>9171958.4000000004</v>
      </c>
    </row>
    <row r="201" spans="1:6" s="56" customFormat="1" ht="43.95" customHeight="1" x14ac:dyDescent="0.3">
      <c r="A201" s="71" t="s">
        <v>11</v>
      </c>
      <c r="B201" s="79" t="s">
        <v>707</v>
      </c>
      <c r="C201" s="79" t="s">
        <v>729</v>
      </c>
      <c r="D201" s="79" t="s">
        <v>557</v>
      </c>
      <c r="E201" s="80">
        <v>7000000</v>
      </c>
      <c r="F201" s="86">
        <v>9171958.4000000004</v>
      </c>
    </row>
    <row r="202" spans="1:6" s="56" customFormat="1" ht="89.25" customHeight="1" x14ac:dyDescent="0.3">
      <c r="A202" s="94" t="s">
        <v>627</v>
      </c>
      <c r="B202" s="79" t="s">
        <v>707</v>
      </c>
      <c r="C202" s="79" t="s">
        <v>628</v>
      </c>
      <c r="D202" s="79" t="s">
        <v>546</v>
      </c>
      <c r="E202" s="80">
        <f t="shared" ref="E202:F204" si="3">E203</f>
        <v>35822.85</v>
      </c>
      <c r="F202" s="62">
        <f t="shared" si="3"/>
        <v>35822.85</v>
      </c>
    </row>
    <row r="203" spans="1:6" s="56" customFormat="1" ht="90" customHeight="1" x14ac:dyDescent="0.3">
      <c r="A203" s="71" t="s">
        <v>730</v>
      </c>
      <c r="B203" s="79" t="s">
        <v>707</v>
      </c>
      <c r="C203" s="79" t="s">
        <v>634</v>
      </c>
      <c r="D203" s="79" t="s">
        <v>546</v>
      </c>
      <c r="E203" s="80">
        <f t="shared" si="3"/>
        <v>35822.85</v>
      </c>
      <c r="F203" s="62">
        <f t="shared" si="3"/>
        <v>35822.85</v>
      </c>
    </row>
    <row r="204" spans="1:6" s="56" customFormat="1" ht="40.950000000000003" customHeight="1" x14ac:dyDescent="0.3">
      <c r="A204" s="71" t="s">
        <v>731</v>
      </c>
      <c r="B204" s="79" t="s">
        <v>707</v>
      </c>
      <c r="C204" s="79" t="s">
        <v>732</v>
      </c>
      <c r="D204" s="79" t="s">
        <v>546</v>
      </c>
      <c r="E204" s="80">
        <f t="shared" si="3"/>
        <v>35822.85</v>
      </c>
      <c r="F204" s="62">
        <f t="shared" si="3"/>
        <v>35822.85</v>
      </c>
    </row>
    <row r="205" spans="1:6" s="56" customFormat="1" ht="40.200000000000003" customHeight="1" x14ac:dyDescent="0.3">
      <c r="A205" s="71" t="s">
        <v>11</v>
      </c>
      <c r="B205" s="79" t="s">
        <v>707</v>
      </c>
      <c r="C205" s="79" t="s">
        <v>732</v>
      </c>
      <c r="D205" s="79" t="s">
        <v>557</v>
      </c>
      <c r="E205" s="80">
        <v>35822.85</v>
      </c>
      <c r="F205" s="62">
        <v>35822.85</v>
      </c>
    </row>
    <row r="206" spans="1:6" s="105" customFormat="1" ht="37.5" customHeight="1" x14ac:dyDescent="0.3">
      <c r="A206" s="68" t="s">
        <v>290</v>
      </c>
      <c r="B206" s="69" t="s">
        <v>733</v>
      </c>
      <c r="C206" s="69" t="s">
        <v>546</v>
      </c>
      <c r="D206" s="69" t="s">
        <v>546</v>
      </c>
      <c r="E206" s="70">
        <f>E207+E217+E233+E250</f>
        <v>938130383.48000014</v>
      </c>
      <c r="F206" s="70">
        <f>F207+F217+F233+F250</f>
        <v>940949283.48000014</v>
      </c>
    </row>
    <row r="207" spans="1:6" s="105" customFormat="1" ht="37.5" customHeight="1" x14ac:dyDescent="0.3">
      <c r="A207" s="64" t="s">
        <v>289</v>
      </c>
      <c r="B207" s="65" t="s">
        <v>734</v>
      </c>
      <c r="C207" s="65" t="s">
        <v>546</v>
      </c>
      <c r="D207" s="65" t="s">
        <v>546</v>
      </c>
      <c r="E207" s="72">
        <f>E208</f>
        <v>371586273.81</v>
      </c>
      <c r="F207" s="72">
        <f>F208</f>
        <v>369181304.81</v>
      </c>
    </row>
    <row r="208" spans="1:6" s="109" customFormat="1" ht="59.25" customHeight="1" x14ac:dyDescent="0.3">
      <c r="A208" s="64" t="s">
        <v>735</v>
      </c>
      <c r="B208" s="65" t="s">
        <v>734</v>
      </c>
      <c r="C208" s="65" t="s">
        <v>736</v>
      </c>
      <c r="D208" s="65" t="s">
        <v>546</v>
      </c>
      <c r="E208" s="72">
        <f>E209</f>
        <v>371586273.81</v>
      </c>
      <c r="F208" s="72">
        <f>F209</f>
        <v>369181304.81</v>
      </c>
    </row>
    <row r="209" spans="1:6" s="109" customFormat="1" ht="40.950000000000003" customHeight="1" x14ac:dyDescent="0.3">
      <c r="A209" s="71" t="s">
        <v>737</v>
      </c>
      <c r="B209" s="61" t="s">
        <v>734</v>
      </c>
      <c r="C209" s="61" t="s">
        <v>738</v>
      </c>
      <c r="D209" s="61" t="s">
        <v>546</v>
      </c>
      <c r="E209" s="72">
        <f>E210+E212+E214</f>
        <v>371586273.81</v>
      </c>
      <c r="F209" s="72">
        <f>F210+F212+F214</f>
        <v>369181304.81</v>
      </c>
    </row>
    <row r="210" spans="1:6" s="105" customFormat="1" ht="32.25" customHeight="1" x14ac:dyDescent="0.3">
      <c r="A210" s="71" t="s">
        <v>739</v>
      </c>
      <c r="B210" s="61" t="s">
        <v>734</v>
      </c>
      <c r="C210" s="61" t="s">
        <v>740</v>
      </c>
      <c r="D210" s="61" t="s">
        <v>546</v>
      </c>
      <c r="E210" s="62">
        <f>E211</f>
        <v>285100</v>
      </c>
      <c r="F210" s="62">
        <f>F211</f>
        <v>313631</v>
      </c>
    </row>
    <row r="211" spans="1:6" s="105" customFormat="1" ht="33.6" x14ac:dyDescent="0.3">
      <c r="A211" s="71" t="s">
        <v>27</v>
      </c>
      <c r="B211" s="61" t="s">
        <v>734</v>
      </c>
      <c r="C211" s="61" t="s">
        <v>740</v>
      </c>
      <c r="D211" s="61" t="s">
        <v>741</v>
      </c>
      <c r="E211" s="62">
        <v>285100</v>
      </c>
      <c r="F211" s="62">
        <v>313631</v>
      </c>
    </row>
    <row r="212" spans="1:6" s="57" customFormat="1" ht="90.75" customHeight="1" x14ac:dyDescent="0.3">
      <c r="A212" s="110" t="s">
        <v>279</v>
      </c>
      <c r="B212" s="61" t="s">
        <v>734</v>
      </c>
      <c r="C212" s="61" t="s">
        <v>742</v>
      </c>
      <c r="D212" s="61" t="s">
        <v>546</v>
      </c>
      <c r="E212" s="62">
        <f>E213</f>
        <v>329904000</v>
      </c>
      <c r="F212" s="62">
        <f>F213</f>
        <v>327470500</v>
      </c>
    </row>
    <row r="213" spans="1:6" s="57" customFormat="1" ht="33.6" x14ac:dyDescent="0.3">
      <c r="A213" s="71" t="s">
        <v>27</v>
      </c>
      <c r="B213" s="61" t="s">
        <v>734</v>
      </c>
      <c r="C213" s="61" t="s">
        <v>742</v>
      </c>
      <c r="D213" s="61" t="s">
        <v>741</v>
      </c>
      <c r="E213" s="62">
        <v>329904000</v>
      </c>
      <c r="F213" s="62">
        <v>327470500</v>
      </c>
    </row>
    <row r="214" spans="1:6" s="57" customFormat="1" ht="37.5" customHeight="1" x14ac:dyDescent="0.3">
      <c r="A214" s="71" t="s">
        <v>743</v>
      </c>
      <c r="B214" s="61" t="s">
        <v>734</v>
      </c>
      <c r="C214" s="61" t="s">
        <v>744</v>
      </c>
      <c r="D214" s="61" t="s">
        <v>546</v>
      </c>
      <c r="E214" s="62">
        <f>E215+E216</f>
        <v>41397173.810000002</v>
      </c>
      <c r="F214" s="62">
        <f>F215+F216</f>
        <v>41397173.810000002</v>
      </c>
    </row>
    <row r="215" spans="1:6" s="57" customFormat="1" ht="42" customHeight="1" x14ac:dyDescent="0.3">
      <c r="A215" s="71" t="s">
        <v>27</v>
      </c>
      <c r="B215" s="61" t="s">
        <v>734</v>
      </c>
      <c r="C215" s="61" t="s">
        <v>744</v>
      </c>
      <c r="D215" s="61" t="s">
        <v>741</v>
      </c>
      <c r="E215" s="62">
        <v>41315093.810000002</v>
      </c>
      <c r="F215" s="62">
        <v>41315093.810000002</v>
      </c>
    </row>
    <row r="216" spans="1:6" s="57" customFormat="1" ht="40.5" customHeight="1" x14ac:dyDescent="0.3">
      <c r="A216" s="71" t="s">
        <v>62</v>
      </c>
      <c r="B216" s="61" t="s">
        <v>734</v>
      </c>
      <c r="C216" s="61" t="s">
        <v>744</v>
      </c>
      <c r="D216" s="61" t="s">
        <v>558</v>
      </c>
      <c r="E216" s="62">
        <v>82080</v>
      </c>
      <c r="F216" s="62">
        <v>82080</v>
      </c>
    </row>
    <row r="217" spans="1:6" s="57" customFormat="1" ht="39" customHeight="1" x14ac:dyDescent="0.3">
      <c r="A217" s="74" t="s">
        <v>273</v>
      </c>
      <c r="B217" s="75" t="s">
        <v>745</v>
      </c>
      <c r="C217" s="75" t="s">
        <v>546</v>
      </c>
      <c r="D217" s="75" t="s">
        <v>546</v>
      </c>
      <c r="E217" s="77">
        <f>E218</f>
        <v>530614167.09000003</v>
      </c>
      <c r="F217" s="77">
        <f>F218</f>
        <v>535888036.09000003</v>
      </c>
    </row>
    <row r="218" spans="1:6" s="57" customFormat="1" ht="48.75" customHeight="1" x14ac:dyDescent="0.3">
      <c r="A218" s="64" t="s">
        <v>735</v>
      </c>
      <c r="B218" s="65" t="s">
        <v>745</v>
      </c>
      <c r="C218" s="65" t="s">
        <v>736</v>
      </c>
      <c r="D218" s="75" t="s">
        <v>546</v>
      </c>
      <c r="E218" s="77">
        <f>E219+E227</f>
        <v>530614167.09000003</v>
      </c>
      <c r="F218" s="77">
        <f>F219+F227</f>
        <v>535888036.09000003</v>
      </c>
    </row>
    <row r="219" spans="1:6" s="57" customFormat="1" ht="66" customHeight="1" x14ac:dyDescent="0.3">
      <c r="A219" s="60" t="s">
        <v>746</v>
      </c>
      <c r="B219" s="79" t="s">
        <v>745</v>
      </c>
      <c r="C219" s="61" t="s">
        <v>747</v>
      </c>
      <c r="D219" s="79" t="s">
        <v>546</v>
      </c>
      <c r="E219" s="86">
        <f>E220+E222+E224</f>
        <v>424762878.74000001</v>
      </c>
      <c r="F219" s="86">
        <f>F220+F222+F224</f>
        <v>430036747.74000001</v>
      </c>
    </row>
    <row r="220" spans="1:6" ht="188.25" customHeight="1" x14ac:dyDescent="0.3">
      <c r="A220" s="71" t="s">
        <v>748</v>
      </c>
      <c r="B220" s="79" t="s">
        <v>745</v>
      </c>
      <c r="C220" s="79" t="s">
        <v>749</v>
      </c>
      <c r="D220" s="79" t="s">
        <v>546</v>
      </c>
      <c r="E220" s="86">
        <f>E221</f>
        <v>141600</v>
      </c>
      <c r="F220" s="86">
        <f>F221</f>
        <v>131769</v>
      </c>
    </row>
    <row r="221" spans="1:6" ht="43.5" customHeight="1" x14ac:dyDescent="0.3">
      <c r="A221" s="71" t="s">
        <v>27</v>
      </c>
      <c r="B221" s="61" t="s">
        <v>745</v>
      </c>
      <c r="C221" s="61" t="s">
        <v>749</v>
      </c>
      <c r="D221" s="61" t="s">
        <v>741</v>
      </c>
      <c r="E221" s="62">
        <v>141600</v>
      </c>
      <c r="F221" s="62">
        <v>131769</v>
      </c>
    </row>
    <row r="222" spans="1:6" ht="190.5" customHeight="1" x14ac:dyDescent="0.3">
      <c r="A222" s="111" t="s">
        <v>750</v>
      </c>
      <c r="B222" s="79" t="s">
        <v>745</v>
      </c>
      <c r="C222" s="61" t="s">
        <v>751</v>
      </c>
      <c r="D222" s="61" t="s">
        <v>546</v>
      </c>
      <c r="E222" s="62">
        <f>E223</f>
        <v>387902400</v>
      </c>
      <c r="F222" s="62">
        <f>F223</f>
        <v>393186100</v>
      </c>
    </row>
    <row r="223" spans="1:6" ht="31.5" customHeight="1" x14ac:dyDescent="0.3">
      <c r="A223" s="71" t="s">
        <v>27</v>
      </c>
      <c r="B223" s="79" t="s">
        <v>745</v>
      </c>
      <c r="C223" s="61" t="s">
        <v>751</v>
      </c>
      <c r="D223" s="61" t="s">
        <v>741</v>
      </c>
      <c r="E223" s="62">
        <v>387902400</v>
      </c>
      <c r="F223" s="62">
        <v>393186100</v>
      </c>
    </row>
    <row r="224" spans="1:6" ht="38.25" customHeight="1" x14ac:dyDescent="0.3">
      <c r="A224" s="71" t="s">
        <v>752</v>
      </c>
      <c r="B224" s="61" t="s">
        <v>745</v>
      </c>
      <c r="C224" s="61" t="s">
        <v>753</v>
      </c>
      <c r="D224" s="61" t="s">
        <v>546</v>
      </c>
      <c r="E224" s="62">
        <f>E225+E226</f>
        <v>36718878.740000002</v>
      </c>
      <c r="F224" s="62">
        <f>F225+F226</f>
        <v>36718878.740000002</v>
      </c>
    </row>
    <row r="225" spans="1:6" ht="55.2" customHeight="1" x14ac:dyDescent="0.3">
      <c r="A225" s="71" t="s">
        <v>27</v>
      </c>
      <c r="B225" s="61" t="s">
        <v>745</v>
      </c>
      <c r="C225" s="61" t="s">
        <v>753</v>
      </c>
      <c r="D225" s="61" t="s">
        <v>741</v>
      </c>
      <c r="E225" s="62">
        <v>36686478.740000002</v>
      </c>
      <c r="F225" s="62">
        <v>36686478.740000002</v>
      </c>
    </row>
    <row r="226" spans="1:6" ht="36" customHeight="1" x14ac:dyDescent="0.3">
      <c r="A226" s="60" t="s">
        <v>62</v>
      </c>
      <c r="B226" s="61" t="s">
        <v>745</v>
      </c>
      <c r="C226" s="61" t="s">
        <v>753</v>
      </c>
      <c r="D226" s="61" t="s">
        <v>558</v>
      </c>
      <c r="E226" s="62">
        <f>32400</f>
        <v>32400</v>
      </c>
      <c r="F226" s="62">
        <v>32400</v>
      </c>
    </row>
    <row r="227" spans="1:6" ht="36" customHeight="1" x14ac:dyDescent="0.3">
      <c r="A227" s="60" t="s">
        <v>754</v>
      </c>
      <c r="B227" s="61" t="s">
        <v>745</v>
      </c>
      <c r="C227" s="61" t="s">
        <v>755</v>
      </c>
      <c r="D227" s="61" t="s">
        <v>546</v>
      </c>
      <c r="E227" s="62">
        <f>E228</f>
        <v>105851288.34999999</v>
      </c>
      <c r="F227" s="62">
        <f>F228</f>
        <v>105851288.34999999</v>
      </c>
    </row>
    <row r="228" spans="1:6" ht="53.25" customHeight="1" x14ac:dyDescent="0.3">
      <c r="A228" s="71" t="s">
        <v>756</v>
      </c>
      <c r="B228" s="61" t="s">
        <v>745</v>
      </c>
      <c r="C228" s="61" t="s">
        <v>757</v>
      </c>
      <c r="D228" s="61" t="s">
        <v>546</v>
      </c>
      <c r="E228" s="62">
        <f>E229+E230+E231</f>
        <v>105851288.34999999</v>
      </c>
      <c r="F228" s="62">
        <f>F229+F230+F231</f>
        <v>105851288.34999999</v>
      </c>
    </row>
    <row r="229" spans="1:6" ht="46.5" customHeight="1" x14ac:dyDescent="0.3">
      <c r="A229" s="71" t="s">
        <v>27</v>
      </c>
      <c r="B229" s="61" t="s">
        <v>745</v>
      </c>
      <c r="C229" s="61" t="s">
        <v>757</v>
      </c>
      <c r="D229" s="61" t="s">
        <v>741</v>
      </c>
      <c r="E229" s="62">
        <f>105747688.35</f>
        <v>105747688.34999999</v>
      </c>
      <c r="F229" s="62">
        <f>105747688.35</f>
        <v>105747688.34999999</v>
      </c>
    </row>
    <row r="230" spans="1:6" s="57" customFormat="1" ht="35.25" customHeight="1" x14ac:dyDescent="0.3">
      <c r="A230" s="60" t="s">
        <v>62</v>
      </c>
      <c r="B230" s="61" t="s">
        <v>745</v>
      </c>
      <c r="C230" s="61" t="s">
        <v>757</v>
      </c>
      <c r="D230" s="61" t="s">
        <v>558</v>
      </c>
      <c r="E230" s="62">
        <v>3600</v>
      </c>
      <c r="F230" s="62">
        <v>3600</v>
      </c>
    </row>
    <row r="231" spans="1:6" s="57" customFormat="1" ht="38.25" customHeight="1" x14ac:dyDescent="0.3">
      <c r="A231" s="71" t="s">
        <v>758</v>
      </c>
      <c r="B231" s="61" t="s">
        <v>745</v>
      </c>
      <c r="C231" s="61" t="s">
        <v>759</v>
      </c>
      <c r="D231" s="61" t="s">
        <v>546</v>
      </c>
      <c r="E231" s="62">
        <f>E232</f>
        <v>100000</v>
      </c>
      <c r="F231" s="62">
        <f>F232</f>
        <v>100000</v>
      </c>
    </row>
    <row r="232" spans="1:6" s="57" customFormat="1" ht="45.75" customHeight="1" x14ac:dyDescent="0.3">
      <c r="A232" s="71" t="s">
        <v>27</v>
      </c>
      <c r="B232" s="61" t="s">
        <v>745</v>
      </c>
      <c r="C232" s="61" t="s">
        <v>759</v>
      </c>
      <c r="D232" s="61" t="s">
        <v>741</v>
      </c>
      <c r="E232" s="62">
        <v>100000</v>
      </c>
      <c r="F232" s="62">
        <v>100000</v>
      </c>
    </row>
    <row r="233" spans="1:6" ht="33" customHeight="1" x14ac:dyDescent="0.3">
      <c r="A233" s="94" t="s">
        <v>233</v>
      </c>
      <c r="B233" s="65" t="s">
        <v>760</v>
      </c>
      <c r="C233" s="65" t="s">
        <v>546</v>
      </c>
      <c r="D233" s="65" t="s">
        <v>546</v>
      </c>
      <c r="E233" s="72">
        <f>E234+E244</f>
        <v>2560284.09</v>
      </c>
      <c r="F233" s="72">
        <f>F234+F244</f>
        <v>2560284.09</v>
      </c>
    </row>
    <row r="234" spans="1:6" ht="50.25" customHeight="1" x14ac:dyDescent="0.3">
      <c r="A234" s="64" t="s">
        <v>761</v>
      </c>
      <c r="B234" s="65" t="s">
        <v>760</v>
      </c>
      <c r="C234" s="65" t="s">
        <v>762</v>
      </c>
      <c r="D234" s="65" t="s">
        <v>546</v>
      </c>
      <c r="E234" s="66">
        <f>E235+E241</f>
        <v>500500</v>
      </c>
      <c r="F234" s="66">
        <f>F235+F241</f>
        <v>500500</v>
      </c>
    </row>
    <row r="235" spans="1:6" s="56" customFormat="1" ht="48" customHeight="1" x14ac:dyDescent="0.3">
      <c r="A235" s="112" t="s">
        <v>763</v>
      </c>
      <c r="B235" s="61" t="s">
        <v>760</v>
      </c>
      <c r="C235" s="61" t="s">
        <v>764</v>
      </c>
      <c r="D235" s="61"/>
      <c r="E235" s="62">
        <f>E236+E239</f>
        <v>463600</v>
      </c>
      <c r="F235" s="62">
        <f>F236+F239</f>
        <v>463600</v>
      </c>
    </row>
    <row r="236" spans="1:6" s="57" customFormat="1" ht="49.5" customHeight="1" x14ac:dyDescent="0.3">
      <c r="A236" s="71" t="s">
        <v>765</v>
      </c>
      <c r="B236" s="61" t="s">
        <v>760</v>
      </c>
      <c r="C236" s="61" t="s">
        <v>766</v>
      </c>
      <c r="D236" s="61" t="s">
        <v>546</v>
      </c>
      <c r="E236" s="62">
        <f>E237+E238</f>
        <v>413600</v>
      </c>
      <c r="F236" s="62">
        <f>F237+F238</f>
        <v>413600</v>
      </c>
    </row>
    <row r="237" spans="1:6" s="57" customFormat="1" ht="37.5" customHeight="1" x14ac:dyDescent="0.3">
      <c r="A237" s="71" t="s">
        <v>11</v>
      </c>
      <c r="B237" s="61" t="s">
        <v>760</v>
      </c>
      <c r="C237" s="61" t="s">
        <v>767</v>
      </c>
      <c r="D237" s="61" t="s">
        <v>557</v>
      </c>
      <c r="E237" s="62">
        <v>188600</v>
      </c>
      <c r="F237" s="73">
        <v>188600</v>
      </c>
    </row>
    <row r="238" spans="1:6" s="57" customFormat="1" ht="42" customHeight="1" x14ac:dyDescent="0.3">
      <c r="A238" s="71" t="s">
        <v>27</v>
      </c>
      <c r="B238" s="61" t="s">
        <v>760</v>
      </c>
      <c r="C238" s="61" t="s">
        <v>767</v>
      </c>
      <c r="D238" s="61" t="s">
        <v>741</v>
      </c>
      <c r="E238" s="62">
        <v>225000</v>
      </c>
      <c r="F238" s="73">
        <v>225000</v>
      </c>
    </row>
    <row r="239" spans="1:6" s="57" customFormat="1" ht="62.25" customHeight="1" x14ac:dyDescent="0.3">
      <c r="A239" s="71" t="s">
        <v>768</v>
      </c>
      <c r="B239" s="61" t="s">
        <v>760</v>
      </c>
      <c r="C239" s="61" t="s">
        <v>769</v>
      </c>
      <c r="D239" s="61" t="s">
        <v>546</v>
      </c>
      <c r="E239" s="62">
        <f>E240</f>
        <v>50000</v>
      </c>
      <c r="F239" s="62">
        <f>F240</f>
        <v>50000</v>
      </c>
    </row>
    <row r="240" spans="1:6" s="57" customFormat="1" ht="37.950000000000003" customHeight="1" x14ac:dyDescent="0.3">
      <c r="A240" s="71" t="s">
        <v>11</v>
      </c>
      <c r="B240" s="61" t="s">
        <v>760</v>
      </c>
      <c r="C240" s="61" t="s">
        <v>769</v>
      </c>
      <c r="D240" s="61" t="s">
        <v>557</v>
      </c>
      <c r="E240" s="62">
        <v>50000</v>
      </c>
      <c r="F240" s="73">
        <v>50000</v>
      </c>
    </row>
    <row r="241" spans="1:6" s="57" customFormat="1" ht="51" customHeight="1" x14ac:dyDescent="0.3">
      <c r="A241" s="112" t="s">
        <v>129</v>
      </c>
      <c r="B241" s="61" t="s">
        <v>760</v>
      </c>
      <c r="C241" s="61" t="s">
        <v>770</v>
      </c>
      <c r="D241" s="61" t="s">
        <v>546</v>
      </c>
      <c r="E241" s="62">
        <f>E242</f>
        <v>36900</v>
      </c>
      <c r="F241" s="62">
        <f>F242</f>
        <v>36900</v>
      </c>
    </row>
    <row r="242" spans="1:6" s="57" customFormat="1" ht="54" customHeight="1" x14ac:dyDescent="0.3">
      <c r="A242" s="71" t="s">
        <v>771</v>
      </c>
      <c r="B242" s="61" t="s">
        <v>760</v>
      </c>
      <c r="C242" s="61" t="s">
        <v>772</v>
      </c>
      <c r="D242" s="61" t="s">
        <v>546</v>
      </c>
      <c r="E242" s="62">
        <f>E243</f>
        <v>36900</v>
      </c>
      <c r="F242" s="73">
        <f>F243</f>
        <v>36900</v>
      </c>
    </row>
    <row r="243" spans="1:6" s="57" customFormat="1" ht="33" customHeight="1" x14ac:dyDescent="0.3">
      <c r="A243" s="71" t="s">
        <v>27</v>
      </c>
      <c r="B243" s="61" t="s">
        <v>760</v>
      </c>
      <c r="C243" s="61" t="s">
        <v>772</v>
      </c>
      <c r="D243" s="61" t="s">
        <v>741</v>
      </c>
      <c r="E243" s="62">
        <v>36900</v>
      </c>
      <c r="F243" s="73">
        <v>36900</v>
      </c>
    </row>
    <row r="244" spans="1:6" s="57" customFormat="1" ht="57.75" customHeight="1" x14ac:dyDescent="0.3">
      <c r="A244" s="64" t="s">
        <v>735</v>
      </c>
      <c r="B244" s="65" t="s">
        <v>760</v>
      </c>
      <c r="C244" s="65" t="s">
        <v>736</v>
      </c>
      <c r="D244" s="65" t="s">
        <v>546</v>
      </c>
      <c r="E244" s="66">
        <f>E245</f>
        <v>2059784.0899999999</v>
      </c>
      <c r="F244" s="66">
        <f>F245</f>
        <v>2059784.0899999999</v>
      </c>
    </row>
    <row r="245" spans="1:6" s="57" customFormat="1" ht="45.75" customHeight="1" x14ac:dyDescent="0.3">
      <c r="A245" s="71" t="s">
        <v>232</v>
      </c>
      <c r="B245" s="61" t="s">
        <v>760</v>
      </c>
      <c r="C245" s="61" t="s">
        <v>773</v>
      </c>
      <c r="D245" s="61" t="s">
        <v>546</v>
      </c>
      <c r="E245" s="62">
        <f>E246+E248</f>
        <v>2059784.0899999999</v>
      </c>
      <c r="F245" s="62">
        <f>F246+F248</f>
        <v>2059784.0899999999</v>
      </c>
    </row>
    <row r="246" spans="1:6" s="57" customFormat="1" ht="60" customHeight="1" x14ac:dyDescent="0.3">
      <c r="A246" s="71" t="s">
        <v>774</v>
      </c>
      <c r="B246" s="61" t="s">
        <v>775</v>
      </c>
      <c r="C246" s="61" t="s">
        <v>776</v>
      </c>
      <c r="D246" s="61" t="s">
        <v>546</v>
      </c>
      <c r="E246" s="62">
        <f>E247</f>
        <v>294109.42000000004</v>
      </c>
      <c r="F246" s="62">
        <f>F247</f>
        <v>294109.42</v>
      </c>
    </row>
    <row r="247" spans="1:6" s="57" customFormat="1" ht="39.75" customHeight="1" x14ac:dyDescent="0.3">
      <c r="A247" s="71" t="s">
        <v>27</v>
      </c>
      <c r="B247" s="61" t="s">
        <v>760</v>
      </c>
      <c r="C247" s="61" t="s">
        <v>776</v>
      </c>
      <c r="D247" s="61" t="s">
        <v>741</v>
      </c>
      <c r="E247" s="62">
        <f>161669.42+132440</f>
        <v>294109.42000000004</v>
      </c>
      <c r="F247" s="73">
        <v>294109.42</v>
      </c>
    </row>
    <row r="248" spans="1:6" s="48" customFormat="1" ht="49.5" customHeight="1" x14ac:dyDescent="0.3">
      <c r="A248" s="71" t="s">
        <v>777</v>
      </c>
      <c r="B248" s="61" t="s">
        <v>760</v>
      </c>
      <c r="C248" s="61" t="s">
        <v>778</v>
      </c>
      <c r="D248" s="61" t="s">
        <v>546</v>
      </c>
      <c r="E248" s="62">
        <f>E249</f>
        <v>1765674.67</v>
      </c>
      <c r="F248" s="62">
        <f>F249</f>
        <v>1765674.67</v>
      </c>
    </row>
    <row r="249" spans="1:6" s="57" customFormat="1" ht="42" customHeight="1" x14ac:dyDescent="0.3">
      <c r="A249" s="71" t="s">
        <v>27</v>
      </c>
      <c r="B249" s="61" t="s">
        <v>760</v>
      </c>
      <c r="C249" s="61" t="s">
        <v>778</v>
      </c>
      <c r="D249" s="61" t="s">
        <v>741</v>
      </c>
      <c r="E249" s="62">
        <f>1207474.67+153200+5000+400000</f>
        <v>1765674.67</v>
      </c>
      <c r="F249" s="73">
        <v>1765674.67</v>
      </c>
    </row>
    <row r="250" spans="1:6" s="57" customFormat="1" x14ac:dyDescent="0.3">
      <c r="A250" s="83" t="s">
        <v>192</v>
      </c>
      <c r="B250" s="65" t="s">
        <v>779</v>
      </c>
      <c r="C250" s="65" t="s">
        <v>546</v>
      </c>
      <c r="D250" s="65" t="s">
        <v>546</v>
      </c>
      <c r="E250" s="72">
        <f>E251+E264</f>
        <v>33369658.490000002</v>
      </c>
      <c r="F250" s="72">
        <f>F251+F264</f>
        <v>33319658.490000002</v>
      </c>
    </row>
    <row r="251" spans="1:6" s="57" customFormat="1" ht="62.25" customHeight="1" x14ac:dyDescent="0.3">
      <c r="A251" s="64" t="s">
        <v>735</v>
      </c>
      <c r="B251" s="65" t="s">
        <v>779</v>
      </c>
      <c r="C251" s="65" t="s">
        <v>736</v>
      </c>
      <c r="D251" s="65" t="s">
        <v>546</v>
      </c>
      <c r="E251" s="72">
        <f>E252+E254+E257+E259</f>
        <v>32760558.490000002</v>
      </c>
      <c r="F251" s="72">
        <f>F252+F254+F257+F259</f>
        <v>32760558.490000002</v>
      </c>
    </row>
    <row r="252" spans="1:6" s="57" customFormat="1" ht="36" customHeight="1" x14ac:dyDescent="0.3">
      <c r="A252" s="71" t="s">
        <v>737</v>
      </c>
      <c r="B252" s="61" t="s">
        <v>779</v>
      </c>
      <c r="C252" s="61" t="s">
        <v>738</v>
      </c>
      <c r="D252" s="61" t="s">
        <v>546</v>
      </c>
      <c r="E252" s="73">
        <f>E253</f>
        <v>111187.5</v>
      </c>
      <c r="F252" s="73">
        <f>F253</f>
        <v>85000</v>
      </c>
    </row>
    <row r="253" spans="1:6" s="57" customFormat="1" ht="39.75" customHeight="1" x14ac:dyDescent="0.3">
      <c r="A253" s="71" t="s">
        <v>11</v>
      </c>
      <c r="B253" s="61" t="s">
        <v>779</v>
      </c>
      <c r="C253" s="61" t="s">
        <v>738</v>
      </c>
      <c r="D253" s="61" t="s">
        <v>557</v>
      </c>
      <c r="E253" s="73">
        <v>111187.5</v>
      </c>
      <c r="F253" s="62">
        <v>85000</v>
      </c>
    </row>
    <row r="254" spans="1:6" s="57" customFormat="1" ht="58.5" customHeight="1" x14ac:dyDescent="0.3">
      <c r="A254" s="71" t="s">
        <v>780</v>
      </c>
      <c r="B254" s="61" t="s">
        <v>779</v>
      </c>
      <c r="C254" s="61" t="s">
        <v>747</v>
      </c>
      <c r="D254" s="61" t="s">
        <v>546</v>
      </c>
      <c r="E254" s="73">
        <f>E255+E256</f>
        <v>467125</v>
      </c>
      <c r="F254" s="73">
        <f>F255+F256</f>
        <v>487000</v>
      </c>
    </row>
    <row r="255" spans="1:6" s="57" customFormat="1" ht="31.5" customHeight="1" x14ac:dyDescent="0.3">
      <c r="A255" s="71" t="s">
        <v>11</v>
      </c>
      <c r="B255" s="61" t="s">
        <v>779</v>
      </c>
      <c r="C255" s="61" t="s">
        <v>747</v>
      </c>
      <c r="D255" s="61" t="s">
        <v>557</v>
      </c>
      <c r="E255" s="73">
        <v>397125</v>
      </c>
      <c r="F255" s="62">
        <v>417000</v>
      </c>
    </row>
    <row r="256" spans="1:6" s="57" customFormat="1" ht="36" customHeight="1" x14ac:dyDescent="0.3">
      <c r="A256" s="71" t="s">
        <v>27</v>
      </c>
      <c r="B256" s="61" t="s">
        <v>779</v>
      </c>
      <c r="C256" s="61" t="s">
        <v>747</v>
      </c>
      <c r="D256" s="61" t="s">
        <v>741</v>
      </c>
      <c r="E256" s="73">
        <v>70000</v>
      </c>
      <c r="F256" s="62">
        <v>70000</v>
      </c>
    </row>
    <row r="257" spans="1:6" s="57" customFormat="1" ht="52.5" customHeight="1" x14ac:dyDescent="0.3">
      <c r="A257" s="60" t="s">
        <v>754</v>
      </c>
      <c r="B257" s="61" t="s">
        <v>779</v>
      </c>
      <c r="C257" s="61" t="s">
        <v>755</v>
      </c>
      <c r="D257" s="61" t="s">
        <v>546</v>
      </c>
      <c r="E257" s="73">
        <f>E258</f>
        <v>4687.5</v>
      </c>
      <c r="F257" s="73">
        <f>F258</f>
        <v>11000</v>
      </c>
    </row>
    <row r="258" spans="1:6" ht="34.5" customHeight="1" x14ac:dyDescent="0.3">
      <c r="A258" s="71" t="s">
        <v>11</v>
      </c>
      <c r="B258" s="61" t="s">
        <v>779</v>
      </c>
      <c r="C258" s="61" t="s">
        <v>755</v>
      </c>
      <c r="D258" s="61" t="s">
        <v>557</v>
      </c>
      <c r="E258" s="73">
        <v>4687.5</v>
      </c>
      <c r="F258" s="73">
        <v>11000</v>
      </c>
    </row>
    <row r="259" spans="1:6" ht="72.75" customHeight="1" x14ac:dyDescent="0.3">
      <c r="A259" s="71" t="s">
        <v>163</v>
      </c>
      <c r="B259" s="61" t="s">
        <v>781</v>
      </c>
      <c r="C259" s="61" t="s">
        <v>782</v>
      </c>
      <c r="D259" s="61" t="s">
        <v>546</v>
      </c>
      <c r="E259" s="73">
        <f>E260</f>
        <v>32177558.490000002</v>
      </c>
      <c r="F259" s="73">
        <f>F260</f>
        <v>32177558.490000002</v>
      </c>
    </row>
    <row r="260" spans="1:6" s="57" customFormat="1" ht="77.25" customHeight="1" x14ac:dyDescent="0.3">
      <c r="A260" s="71" t="s">
        <v>783</v>
      </c>
      <c r="B260" s="61" t="s">
        <v>779</v>
      </c>
      <c r="C260" s="61" t="s">
        <v>782</v>
      </c>
      <c r="D260" s="61" t="s">
        <v>546</v>
      </c>
      <c r="E260" s="73">
        <f>E261+E262+E263</f>
        <v>32177558.490000002</v>
      </c>
      <c r="F260" s="73">
        <f>F261+F262+F263</f>
        <v>32177558.490000002</v>
      </c>
    </row>
    <row r="261" spans="1:6" ht="93.75" customHeight="1" x14ac:dyDescent="0.3">
      <c r="A261" s="71" t="s">
        <v>551</v>
      </c>
      <c r="B261" s="61" t="s">
        <v>779</v>
      </c>
      <c r="C261" s="61" t="s">
        <v>782</v>
      </c>
      <c r="D261" s="61" t="s">
        <v>552</v>
      </c>
      <c r="E261" s="73">
        <v>27836450.210000001</v>
      </c>
      <c r="F261" s="80">
        <v>27836450.210000001</v>
      </c>
    </row>
    <row r="262" spans="1:6" ht="40.5" customHeight="1" x14ac:dyDescent="0.3">
      <c r="A262" s="71" t="s">
        <v>11</v>
      </c>
      <c r="B262" s="61" t="s">
        <v>779</v>
      </c>
      <c r="C262" s="61" t="s">
        <v>782</v>
      </c>
      <c r="D262" s="61" t="s">
        <v>557</v>
      </c>
      <c r="E262" s="73">
        <v>4326108.28</v>
      </c>
      <c r="F262" s="80">
        <v>4326108.28</v>
      </c>
    </row>
    <row r="263" spans="1:6" s="57" customFormat="1" ht="28.5" customHeight="1" x14ac:dyDescent="0.3">
      <c r="A263" s="60" t="s">
        <v>62</v>
      </c>
      <c r="B263" s="61" t="s">
        <v>779</v>
      </c>
      <c r="C263" s="61" t="s">
        <v>782</v>
      </c>
      <c r="D263" s="61" t="s">
        <v>558</v>
      </c>
      <c r="E263" s="62">
        <f>3455+11545</f>
        <v>15000</v>
      </c>
      <c r="F263" s="80">
        <v>15000</v>
      </c>
    </row>
    <row r="264" spans="1:6" ht="50.4" x14ac:dyDescent="0.3">
      <c r="A264" s="64" t="s">
        <v>761</v>
      </c>
      <c r="B264" s="65" t="s">
        <v>779</v>
      </c>
      <c r="C264" s="65" t="s">
        <v>762</v>
      </c>
      <c r="D264" s="65" t="s">
        <v>546</v>
      </c>
      <c r="E264" s="66">
        <f>E265+E268</f>
        <v>609100</v>
      </c>
      <c r="F264" s="66">
        <f>F265+F268</f>
        <v>559100</v>
      </c>
    </row>
    <row r="265" spans="1:6" ht="65.25" customHeight="1" x14ac:dyDescent="0.3">
      <c r="A265" s="60" t="s">
        <v>155</v>
      </c>
      <c r="B265" s="61" t="s">
        <v>779</v>
      </c>
      <c r="C265" s="61" t="s">
        <v>784</v>
      </c>
      <c r="D265" s="61" t="s">
        <v>546</v>
      </c>
      <c r="E265" s="62">
        <f>E266+E267</f>
        <v>586000</v>
      </c>
      <c r="F265" s="80">
        <f>F266</f>
        <v>536000</v>
      </c>
    </row>
    <row r="266" spans="1:6" ht="33.6" x14ac:dyDescent="0.3">
      <c r="A266" s="71" t="s">
        <v>11</v>
      </c>
      <c r="B266" s="61" t="s">
        <v>779</v>
      </c>
      <c r="C266" s="61" t="s">
        <v>784</v>
      </c>
      <c r="D266" s="61" t="s">
        <v>557</v>
      </c>
      <c r="E266" s="62">
        <v>536000</v>
      </c>
      <c r="F266" s="80">
        <v>536000</v>
      </c>
    </row>
    <row r="267" spans="1:6" s="57" customFormat="1" ht="36" customHeight="1" x14ac:dyDescent="0.3">
      <c r="A267" s="60" t="s">
        <v>62</v>
      </c>
      <c r="B267" s="61" t="s">
        <v>779</v>
      </c>
      <c r="C267" s="61" t="s">
        <v>784</v>
      </c>
      <c r="D267" s="61" t="s">
        <v>558</v>
      </c>
      <c r="E267" s="62">
        <v>50000</v>
      </c>
      <c r="F267" s="73">
        <v>0</v>
      </c>
    </row>
    <row r="268" spans="1:6" s="57" customFormat="1" ht="50.4" x14ac:dyDescent="0.3">
      <c r="A268" s="60" t="s">
        <v>129</v>
      </c>
      <c r="B268" s="61" t="s">
        <v>779</v>
      </c>
      <c r="C268" s="61" t="s">
        <v>770</v>
      </c>
      <c r="D268" s="61" t="s">
        <v>546</v>
      </c>
      <c r="E268" s="62">
        <f>E269</f>
        <v>23100</v>
      </c>
      <c r="F268" s="62">
        <f>F269</f>
        <v>23100</v>
      </c>
    </row>
    <row r="269" spans="1:6" s="57" customFormat="1" ht="50.4" x14ac:dyDescent="0.3">
      <c r="A269" s="71" t="s">
        <v>785</v>
      </c>
      <c r="B269" s="61" t="s">
        <v>760</v>
      </c>
      <c r="C269" s="61" t="s">
        <v>786</v>
      </c>
      <c r="D269" s="61" t="s">
        <v>546</v>
      </c>
      <c r="E269" s="62">
        <f>E270</f>
        <v>23100</v>
      </c>
      <c r="F269" s="62">
        <f>F270</f>
        <v>23100</v>
      </c>
    </row>
    <row r="270" spans="1:6" s="57" customFormat="1" ht="33.6" x14ac:dyDescent="0.3">
      <c r="A270" s="71" t="s">
        <v>11</v>
      </c>
      <c r="B270" s="61" t="s">
        <v>779</v>
      </c>
      <c r="C270" s="61" t="s">
        <v>786</v>
      </c>
      <c r="D270" s="61" t="s">
        <v>557</v>
      </c>
      <c r="E270" s="62">
        <f>2200+6000+12200+2700</f>
        <v>23100</v>
      </c>
      <c r="F270" s="62">
        <v>23100</v>
      </c>
    </row>
    <row r="271" spans="1:6" s="57" customFormat="1" x14ac:dyDescent="0.3">
      <c r="A271" s="68" t="s">
        <v>787</v>
      </c>
      <c r="B271" s="69" t="s">
        <v>788</v>
      </c>
      <c r="C271" s="69" t="s">
        <v>546</v>
      </c>
      <c r="D271" s="69" t="s">
        <v>546</v>
      </c>
      <c r="E271" s="106">
        <f>E272+E281</f>
        <v>69192547.069999993</v>
      </c>
      <c r="F271" s="106">
        <f>F272+F281</f>
        <v>69192547.069999993</v>
      </c>
    </row>
    <row r="272" spans="1:6" s="57" customFormat="1" x14ac:dyDescent="0.3">
      <c r="A272" s="64" t="s">
        <v>789</v>
      </c>
      <c r="B272" s="65" t="s">
        <v>790</v>
      </c>
      <c r="C272" s="65" t="s">
        <v>546</v>
      </c>
      <c r="D272" s="65" t="s">
        <v>546</v>
      </c>
      <c r="E272" s="72">
        <f>E273</f>
        <v>57153896.119999997</v>
      </c>
      <c r="F272" s="72">
        <f>F273</f>
        <v>57153896.119999997</v>
      </c>
    </row>
    <row r="273" spans="1:6" s="57" customFormat="1" ht="54" customHeight="1" x14ac:dyDescent="0.3">
      <c r="A273" s="64" t="s">
        <v>611</v>
      </c>
      <c r="B273" s="65" t="s">
        <v>790</v>
      </c>
      <c r="C273" s="65" t="s">
        <v>612</v>
      </c>
      <c r="D273" s="65" t="s">
        <v>546</v>
      </c>
      <c r="E273" s="72">
        <f>E274</f>
        <v>57153896.119999997</v>
      </c>
      <c r="F273" s="72">
        <f>F274</f>
        <v>57153896.119999997</v>
      </c>
    </row>
    <row r="274" spans="1:6" s="57" customFormat="1" ht="50.4" x14ac:dyDescent="0.3">
      <c r="A274" s="78" t="s">
        <v>613</v>
      </c>
      <c r="B274" s="61" t="s">
        <v>790</v>
      </c>
      <c r="C274" s="61" t="s">
        <v>614</v>
      </c>
      <c r="D274" s="61" t="s">
        <v>546</v>
      </c>
      <c r="E274" s="73">
        <f>E275+E277+E279</f>
        <v>57153896.119999997</v>
      </c>
      <c r="F274" s="73">
        <f>F275+F277+F279</f>
        <v>57153896.119999997</v>
      </c>
    </row>
    <row r="275" spans="1:6" s="57" customFormat="1" ht="57.75" customHeight="1" x14ac:dyDescent="0.3">
      <c r="A275" s="71" t="s">
        <v>108</v>
      </c>
      <c r="B275" s="61" t="s">
        <v>790</v>
      </c>
      <c r="C275" s="61" t="s">
        <v>791</v>
      </c>
      <c r="D275" s="61" t="s">
        <v>546</v>
      </c>
      <c r="E275" s="73">
        <f>E276</f>
        <v>11600</v>
      </c>
      <c r="F275" s="80">
        <f>F276</f>
        <v>11600</v>
      </c>
    </row>
    <row r="276" spans="1:6" s="57" customFormat="1" ht="41.25" customHeight="1" x14ac:dyDescent="0.3">
      <c r="A276" s="71" t="s">
        <v>27</v>
      </c>
      <c r="B276" s="79" t="s">
        <v>790</v>
      </c>
      <c r="C276" s="79" t="s">
        <v>791</v>
      </c>
      <c r="D276" s="79" t="s">
        <v>741</v>
      </c>
      <c r="E276" s="80">
        <v>11600</v>
      </c>
      <c r="F276" s="80">
        <v>11600</v>
      </c>
    </row>
    <row r="277" spans="1:6" s="57" customFormat="1" ht="67.2" x14ac:dyDescent="0.3">
      <c r="A277" s="78" t="s">
        <v>792</v>
      </c>
      <c r="B277" s="79" t="s">
        <v>790</v>
      </c>
      <c r="C277" s="79" t="s">
        <v>793</v>
      </c>
      <c r="D277" s="79" t="s">
        <v>546</v>
      </c>
      <c r="E277" s="80">
        <f>E278</f>
        <v>11600</v>
      </c>
      <c r="F277" s="80">
        <f>F278</f>
        <v>11600</v>
      </c>
    </row>
    <row r="278" spans="1:6" s="57" customFormat="1" ht="40.5" customHeight="1" x14ac:dyDescent="0.3">
      <c r="A278" s="71" t="s">
        <v>27</v>
      </c>
      <c r="B278" s="79" t="s">
        <v>790</v>
      </c>
      <c r="C278" s="79" t="s">
        <v>793</v>
      </c>
      <c r="D278" s="79" t="s">
        <v>741</v>
      </c>
      <c r="E278" s="80">
        <v>11600</v>
      </c>
      <c r="F278" s="80">
        <v>11600</v>
      </c>
    </row>
    <row r="279" spans="1:6" s="57" customFormat="1" ht="33.6" x14ac:dyDescent="0.3">
      <c r="A279" s="78" t="s">
        <v>794</v>
      </c>
      <c r="B279" s="79" t="s">
        <v>790</v>
      </c>
      <c r="C279" s="79" t="s">
        <v>795</v>
      </c>
      <c r="D279" s="79" t="s">
        <v>546</v>
      </c>
      <c r="E279" s="80">
        <f>E280</f>
        <v>57130696.119999997</v>
      </c>
      <c r="F279" s="80">
        <f>F280</f>
        <v>57130696.119999997</v>
      </c>
    </row>
    <row r="280" spans="1:6" s="57" customFormat="1" ht="33.6" x14ac:dyDescent="0.3">
      <c r="A280" s="71" t="s">
        <v>27</v>
      </c>
      <c r="B280" s="79" t="s">
        <v>790</v>
      </c>
      <c r="C280" s="79" t="s">
        <v>795</v>
      </c>
      <c r="D280" s="79" t="s">
        <v>741</v>
      </c>
      <c r="E280" s="80">
        <v>57130696.119999997</v>
      </c>
      <c r="F280" s="80">
        <v>57130696.119999997</v>
      </c>
    </row>
    <row r="281" spans="1:6" s="57" customFormat="1" ht="33.6" x14ac:dyDescent="0.3">
      <c r="A281" s="83" t="s">
        <v>106</v>
      </c>
      <c r="B281" s="65" t="s">
        <v>796</v>
      </c>
      <c r="C281" s="65" t="s">
        <v>546</v>
      </c>
      <c r="D281" s="65" t="s">
        <v>546</v>
      </c>
      <c r="E281" s="72">
        <f>E282</f>
        <v>12038650.950000001</v>
      </c>
      <c r="F281" s="72">
        <f>F282</f>
        <v>12038650.950000001</v>
      </c>
    </row>
    <row r="282" spans="1:6" s="57" customFormat="1" ht="50.4" x14ac:dyDescent="0.3">
      <c r="A282" s="64" t="s">
        <v>611</v>
      </c>
      <c r="B282" s="65" t="s">
        <v>796</v>
      </c>
      <c r="C282" s="65" t="s">
        <v>612</v>
      </c>
      <c r="D282" s="65" t="s">
        <v>546</v>
      </c>
      <c r="E282" s="66">
        <f>E283</f>
        <v>12038650.950000001</v>
      </c>
      <c r="F282" s="66">
        <f>F283</f>
        <v>12038650.950000001</v>
      </c>
    </row>
    <row r="283" spans="1:6" s="57" customFormat="1" ht="50.4" x14ac:dyDescent="0.3">
      <c r="A283" s="78" t="s">
        <v>103</v>
      </c>
      <c r="B283" s="61" t="s">
        <v>796</v>
      </c>
      <c r="C283" s="61" t="s">
        <v>614</v>
      </c>
      <c r="D283" s="61" t="s">
        <v>546</v>
      </c>
      <c r="E283" s="73">
        <f>E284+E285+E286+E287</f>
        <v>12038650.950000001</v>
      </c>
      <c r="F283" s="73">
        <f>F284+F285+F286+F287</f>
        <v>12038650.950000001</v>
      </c>
    </row>
    <row r="284" spans="1:6" s="57" customFormat="1" ht="84" x14ac:dyDescent="0.3">
      <c r="A284" s="60" t="s">
        <v>551</v>
      </c>
      <c r="B284" s="61" t="s">
        <v>796</v>
      </c>
      <c r="C284" s="61" t="s">
        <v>614</v>
      </c>
      <c r="D284" s="61" t="s">
        <v>552</v>
      </c>
      <c r="E284" s="62">
        <v>9955437.8100000005</v>
      </c>
      <c r="F284" s="80">
        <v>9955437.8100000005</v>
      </c>
    </row>
    <row r="285" spans="1:6" s="57" customFormat="1" ht="33.6" x14ac:dyDescent="0.3">
      <c r="A285" s="71" t="s">
        <v>11</v>
      </c>
      <c r="B285" s="61" t="s">
        <v>796</v>
      </c>
      <c r="C285" s="61" t="s">
        <v>614</v>
      </c>
      <c r="D285" s="61" t="s">
        <v>557</v>
      </c>
      <c r="E285" s="62">
        <f>12600+45980+8365+1080273.14</f>
        <v>1147218.1399999999</v>
      </c>
      <c r="F285" s="80">
        <v>1147218.1399999999</v>
      </c>
    </row>
    <row r="286" spans="1:6" s="57" customFormat="1" ht="43.5" customHeight="1" x14ac:dyDescent="0.3">
      <c r="A286" s="71" t="s">
        <v>27</v>
      </c>
      <c r="B286" s="61" t="s">
        <v>796</v>
      </c>
      <c r="C286" s="61" t="s">
        <v>614</v>
      </c>
      <c r="D286" s="61" t="s">
        <v>741</v>
      </c>
      <c r="E286" s="62">
        <f>250000+144800+538255</f>
        <v>933055</v>
      </c>
      <c r="F286" s="80">
        <v>933055</v>
      </c>
    </row>
    <row r="287" spans="1:6" s="57" customFormat="1" x14ac:dyDescent="0.3">
      <c r="A287" s="60" t="s">
        <v>62</v>
      </c>
      <c r="B287" s="61" t="s">
        <v>796</v>
      </c>
      <c r="C287" s="61" t="s">
        <v>614</v>
      </c>
      <c r="D287" s="61" t="s">
        <v>558</v>
      </c>
      <c r="E287" s="62">
        <v>2940</v>
      </c>
      <c r="F287" s="80">
        <v>2940</v>
      </c>
    </row>
    <row r="288" spans="1:6" s="57" customFormat="1" x14ac:dyDescent="0.3">
      <c r="A288" s="68" t="s">
        <v>89</v>
      </c>
      <c r="B288" s="69" t="s">
        <v>797</v>
      </c>
      <c r="C288" s="69" t="s">
        <v>546</v>
      </c>
      <c r="D288" s="69" t="s">
        <v>546</v>
      </c>
      <c r="E288" s="106">
        <f>E289+E309+E300</f>
        <v>56909499.560000002</v>
      </c>
      <c r="F288" s="106">
        <f>F289+F309+F300</f>
        <v>57013499.560000002</v>
      </c>
    </row>
    <row r="289" spans="1:6" s="57" customFormat="1" ht="23.25" customHeight="1" x14ac:dyDescent="0.3">
      <c r="A289" s="74" t="s">
        <v>88</v>
      </c>
      <c r="B289" s="75" t="s">
        <v>798</v>
      </c>
      <c r="C289" s="75" t="s">
        <v>546</v>
      </c>
      <c r="D289" s="75" t="s">
        <v>546</v>
      </c>
      <c r="E289" s="76">
        <f>E290</f>
        <v>3880296</v>
      </c>
      <c r="F289" s="76">
        <f>F290</f>
        <v>3984296</v>
      </c>
    </row>
    <row r="290" spans="1:6" s="57" customFormat="1" ht="58.5" customHeight="1" x14ac:dyDescent="0.3">
      <c r="A290" s="74" t="s">
        <v>799</v>
      </c>
      <c r="B290" s="75" t="s">
        <v>798</v>
      </c>
      <c r="C290" s="75" t="s">
        <v>800</v>
      </c>
      <c r="D290" s="75" t="s">
        <v>546</v>
      </c>
      <c r="E290" s="76">
        <f>E291</f>
        <v>3880296</v>
      </c>
      <c r="F290" s="76">
        <f>F291</f>
        <v>3984296</v>
      </c>
    </row>
    <row r="291" spans="1:6" s="57" customFormat="1" ht="52.5" customHeight="1" x14ac:dyDescent="0.3">
      <c r="A291" s="78" t="s">
        <v>87</v>
      </c>
      <c r="B291" s="79" t="s">
        <v>798</v>
      </c>
      <c r="C291" s="79" t="s">
        <v>801</v>
      </c>
      <c r="D291" s="79" t="s">
        <v>546</v>
      </c>
      <c r="E291" s="80">
        <f>E292+E294+E296+E298</f>
        <v>3880296</v>
      </c>
      <c r="F291" s="80">
        <f>F292+F294+F296+F298</f>
        <v>3984296</v>
      </c>
    </row>
    <row r="292" spans="1:6" s="57" customFormat="1" ht="58.5" customHeight="1" x14ac:dyDescent="0.3">
      <c r="A292" s="71" t="s">
        <v>802</v>
      </c>
      <c r="B292" s="79" t="s">
        <v>798</v>
      </c>
      <c r="C292" s="79" t="s">
        <v>803</v>
      </c>
      <c r="D292" s="79" t="s">
        <v>546</v>
      </c>
      <c r="E292" s="80">
        <f>E293</f>
        <v>2402496</v>
      </c>
      <c r="F292" s="80">
        <f>F293</f>
        <v>2402496</v>
      </c>
    </row>
    <row r="293" spans="1:6" s="57" customFormat="1" ht="27" customHeight="1" x14ac:dyDescent="0.3">
      <c r="A293" s="81" t="s">
        <v>71</v>
      </c>
      <c r="B293" s="79" t="s">
        <v>798</v>
      </c>
      <c r="C293" s="79" t="s">
        <v>803</v>
      </c>
      <c r="D293" s="79" t="s">
        <v>804</v>
      </c>
      <c r="E293" s="80">
        <v>2402496</v>
      </c>
      <c r="F293" s="80">
        <v>2402496</v>
      </c>
    </row>
    <row r="294" spans="1:6" s="57" customFormat="1" ht="55.5" customHeight="1" x14ac:dyDescent="0.3">
      <c r="A294" s="78" t="s">
        <v>805</v>
      </c>
      <c r="B294" s="79" t="s">
        <v>798</v>
      </c>
      <c r="C294" s="79" t="s">
        <v>806</v>
      </c>
      <c r="D294" s="79" t="s">
        <v>546</v>
      </c>
      <c r="E294" s="80">
        <f>E295</f>
        <v>1456000</v>
      </c>
      <c r="F294" s="80">
        <f>F295</f>
        <v>1560000</v>
      </c>
    </row>
    <row r="295" spans="1:6" s="57" customFormat="1" ht="28.5" customHeight="1" x14ac:dyDescent="0.3">
      <c r="A295" s="81" t="s">
        <v>71</v>
      </c>
      <c r="B295" s="79" t="s">
        <v>798</v>
      </c>
      <c r="C295" s="79" t="s">
        <v>806</v>
      </c>
      <c r="D295" s="79" t="s">
        <v>804</v>
      </c>
      <c r="E295" s="80">
        <v>1456000</v>
      </c>
      <c r="F295" s="80">
        <v>1560000</v>
      </c>
    </row>
    <row r="296" spans="1:6" s="57" customFormat="1" ht="54" customHeight="1" x14ac:dyDescent="0.3">
      <c r="A296" s="60" t="s">
        <v>807</v>
      </c>
      <c r="B296" s="79" t="s">
        <v>798</v>
      </c>
      <c r="C296" s="79" t="s">
        <v>808</v>
      </c>
      <c r="D296" s="79" t="s">
        <v>546</v>
      </c>
      <c r="E296" s="80">
        <f>E297</f>
        <v>1800</v>
      </c>
      <c r="F296" s="80">
        <f>F297</f>
        <v>1800</v>
      </c>
    </row>
    <row r="297" spans="1:6" s="57" customFormat="1" ht="26.25" customHeight="1" x14ac:dyDescent="0.3">
      <c r="A297" s="81" t="s">
        <v>71</v>
      </c>
      <c r="B297" s="79" t="s">
        <v>798</v>
      </c>
      <c r="C297" s="79" t="s">
        <v>808</v>
      </c>
      <c r="D297" s="79" t="s">
        <v>557</v>
      </c>
      <c r="E297" s="80">
        <v>1800</v>
      </c>
      <c r="F297" s="80">
        <v>1800</v>
      </c>
    </row>
    <row r="298" spans="1:6" s="57" customFormat="1" ht="67.5" customHeight="1" x14ac:dyDescent="0.3">
      <c r="A298" s="60" t="s">
        <v>809</v>
      </c>
      <c r="B298" s="79" t="s">
        <v>798</v>
      </c>
      <c r="C298" s="79" t="s">
        <v>810</v>
      </c>
      <c r="D298" s="79" t="s">
        <v>546</v>
      </c>
      <c r="E298" s="80">
        <f>E299</f>
        <v>20000</v>
      </c>
      <c r="F298" s="80">
        <f>F299</f>
        <v>20000</v>
      </c>
    </row>
    <row r="299" spans="1:6" s="57" customFormat="1" ht="27.75" customHeight="1" x14ac:dyDescent="0.3">
      <c r="A299" s="81" t="s">
        <v>71</v>
      </c>
      <c r="B299" s="79" t="s">
        <v>798</v>
      </c>
      <c r="C299" s="79" t="s">
        <v>810</v>
      </c>
      <c r="D299" s="79" t="s">
        <v>804</v>
      </c>
      <c r="E299" s="80">
        <v>20000</v>
      </c>
      <c r="F299" s="80">
        <v>20000</v>
      </c>
    </row>
    <row r="300" spans="1:6" s="57" customFormat="1" ht="36.75" customHeight="1" x14ac:dyDescent="0.3">
      <c r="A300" s="74" t="s">
        <v>77</v>
      </c>
      <c r="B300" s="75" t="s">
        <v>811</v>
      </c>
      <c r="C300" s="75" t="s">
        <v>546</v>
      </c>
      <c r="D300" s="75" t="s">
        <v>546</v>
      </c>
      <c r="E300" s="76">
        <f>E301+E303+E305</f>
        <v>50672103.560000002</v>
      </c>
      <c r="F300" s="76">
        <f>F301+F303+F305</f>
        <v>50672103.560000002</v>
      </c>
    </row>
    <row r="301" spans="1:6" s="57" customFormat="1" ht="34.5" customHeight="1" x14ac:dyDescent="0.3">
      <c r="A301" s="89" t="s">
        <v>812</v>
      </c>
      <c r="B301" s="75" t="s">
        <v>811</v>
      </c>
      <c r="C301" s="75" t="s">
        <v>813</v>
      </c>
      <c r="D301" s="75" t="s">
        <v>546</v>
      </c>
      <c r="E301" s="76">
        <f>E302</f>
        <v>44629435.020000003</v>
      </c>
      <c r="F301" s="76">
        <f>F302</f>
        <v>44629435.020000003</v>
      </c>
    </row>
    <row r="302" spans="1:6" s="57" customFormat="1" ht="35.25" customHeight="1" x14ac:dyDescent="0.3">
      <c r="A302" s="71" t="s">
        <v>71</v>
      </c>
      <c r="B302" s="79" t="s">
        <v>811</v>
      </c>
      <c r="C302" s="79" t="s">
        <v>813</v>
      </c>
      <c r="D302" s="79" t="s">
        <v>557</v>
      </c>
      <c r="E302" s="80">
        <v>44629435.020000003</v>
      </c>
      <c r="F302" s="80">
        <v>44629435.020000003</v>
      </c>
    </row>
    <row r="303" spans="1:6" s="57" customFormat="1" ht="72" customHeight="1" x14ac:dyDescent="0.3">
      <c r="A303" s="89" t="s">
        <v>814</v>
      </c>
      <c r="B303" s="75" t="s">
        <v>811</v>
      </c>
      <c r="C303" s="75" t="s">
        <v>815</v>
      </c>
      <c r="D303" s="75" t="s">
        <v>546</v>
      </c>
      <c r="E303" s="76">
        <f>E304</f>
        <v>5697700</v>
      </c>
      <c r="F303" s="76">
        <f>F304</f>
        <v>5697700</v>
      </c>
    </row>
    <row r="304" spans="1:6" s="57" customFormat="1" ht="33" customHeight="1" x14ac:dyDescent="0.3">
      <c r="A304" s="71" t="s">
        <v>27</v>
      </c>
      <c r="B304" s="79" t="s">
        <v>811</v>
      </c>
      <c r="C304" s="79" t="s">
        <v>815</v>
      </c>
      <c r="D304" s="79" t="s">
        <v>741</v>
      </c>
      <c r="E304" s="80">
        <v>5697700</v>
      </c>
      <c r="F304" s="80">
        <v>5697700</v>
      </c>
    </row>
    <row r="305" spans="1:6" s="57" customFormat="1" ht="58.5" customHeight="1" x14ac:dyDescent="0.3">
      <c r="A305" s="64" t="s">
        <v>816</v>
      </c>
      <c r="B305" s="75" t="s">
        <v>811</v>
      </c>
      <c r="C305" s="75" t="s">
        <v>817</v>
      </c>
      <c r="D305" s="75" t="s">
        <v>546</v>
      </c>
      <c r="E305" s="76">
        <f t="shared" ref="E305:F307" si="4">E306</f>
        <v>344968.54</v>
      </c>
      <c r="F305" s="76">
        <f t="shared" si="4"/>
        <v>344968.54</v>
      </c>
    </row>
    <row r="306" spans="1:6" s="57" customFormat="1" ht="33.6" x14ac:dyDescent="0.3">
      <c r="A306" s="71" t="s">
        <v>74</v>
      </c>
      <c r="B306" s="79" t="s">
        <v>811</v>
      </c>
      <c r="C306" s="79" t="s">
        <v>818</v>
      </c>
      <c r="D306" s="79" t="s">
        <v>546</v>
      </c>
      <c r="E306" s="80">
        <f t="shared" si="4"/>
        <v>344968.54</v>
      </c>
      <c r="F306" s="80">
        <f t="shared" si="4"/>
        <v>344968.54</v>
      </c>
    </row>
    <row r="307" spans="1:6" s="56" customFormat="1" ht="57.75" customHeight="1" x14ac:dyDescent="0.3">
      <c r="A307" s="71" t="s">
        <v>819</v>
      </c>
      <c r="B307" s="79" t="s">
        <v>811</v>
      </c>
      <c r="C307" s="79" t="s">
        <v>818</v>
      </c>
      <c r="D307" s="79" t="s">
        <v>546</v>
      </c>
      <c r="E307" s="80">
        <f t="shared" si="4"/>
        <v>344968.54</v>
      </c>
      <c r="F307" s="80">
        <f t="shared" si="4"/>
        <v>344968.54</v>
      </c>
    </row>
    <row r="308" spans="1:6" s="56" customFormat="1" x14ac:dyDescent="0.3">
      <c r="A308" s="71" t="s">
        <v>71</v>
      </c>
      <c r="B308" s="79" t="s">
        <v>811</v>
      </c>
      <c r="C308" s="79" t="s">
        <v>818</v>
      </c>
      <c r="D308" s="79" t="s">
        <v>804</v>
      </c>
      <c r="E308" s="80">
        <v>344968.54</v>
      </c>
      <c r="F308" s="80">
        <v>344968.54</v>
      </c>
    </row>
    <row r="309" spans="1:6" s="56" customFormat="1" ht="36.75" customHeight="1" x14ac:dyDescent="0.3">
      <c r="A309" s="83" t="s">
        <v>68</v>
      </c>
      <c r="B309" s="113" t="s">
        <v>820</v>
      </c>
      <c r="C309" s="113" t="s">
        <v>546</v>
      </c>
      <c r="D309" s="113" t="s">
        <v>546</v>
      </c>
      <c r="E309" s="76">
        <f>E310+E313</f>
        <v>2357100</v>
      </c>
      <c r="F309" s="76">
        <f>F310+F313</f>
        <v>2357100</v>
      </c>
    </row>
    <row r="310" spans="1:6" s="56" customFormat="1" ht="84" x14ac:dyDescent="0.3">
      <c r="A310" s="89" t="s">
        <v>821</v>
      </c>
      <c r="B310" s="113" t="s">
        <v>820</v>
      </c>
      <c r="C310" s="75" t="s">
        <v>822</v>
      </c>
      <c r="D310" s="75" t="s">
        <v>546</v>
      </c>
      <c r="E310" s="76">
        <f>E311+E312</f>
        <v>1829000</v>
      </c>
      <c r="F310" s="76">
        <f>F311+F312</f>
        <v>1829000</v>
      </c>
    </row>
    <row r="311" spans="1:6" s="56" customFormat="1" ht="94.5" customHeight="1" x14ac:dyDescent="0.3">
      <c r="A311" s="60" t="s">
        <v>551</v>
      </c>
      <c r="B311" s="114" t="s">
        <v>820</v>
      </c>
      <c r="C311" s="79" t="s">
        <v>822</v>
      </c>
      <c r="D311" s="79" t="s">
        <v>552</v>
      </c>
      <c r="E311" s="80">
        <v>1666227.28</v>
      </c>
      <c r="F311" s="80">
        <v>1666227.28</v>
      </c>
    </row>
    <row r="312" spans="1:6" s="48" customFormat="1" ht="36.75" customHeight="1" x14ac:dyDescent="0.3">
      <c r="A312" s="71" t="s">
        <v>11</v>
      </c>
      <c r="B312" s="114" t="s">
        <v>820</v>
      </c>
      <c r="C312" s="79" t="s">
        <v>822</v>
      </c>
      <c r="D312" s="79" t="s">
        <v>557</v>
      </c>
      <c r="E312" s="80">
        <v>162772.72</v>
      </c>
      <c r="F312" s="80">
        <v>162772.72</v>
      </c>
    </row>
    <row r="313" spans="1:6" s="56" customFormat="1" ht="54.75" customHeight="1" x14ac:dyDescent="0.3">
      <c r="A313" s="74" t="s">
        <v>799</v>
      </c>
      <c r="B313" s="113" t="s">
        <v>820</v>
      </c>
      <c r="C313" s="75" t="s">
        <v>800</v>
      </c>
      <c r="D313" s="75" t="s">
        <v>546</v>
      </c>
      <c r="E313" s="76">
        <f t="shared" ref="E313:F315" si="5">E314</f>
        <v>528100</v>
      </c>
      <c r="F313" s="76">
        <f t="shared" si="5"/>
        <v>528100</v>
      </c>
    </row>
    <row r="314" spans="1:6" s="56" customFormat="1" ht="50.4" x14ac:dyDescent="0.3">
      <c r="A314" s="71" t="s">
        <v>65</v>
      </c>
      <c r="B314" s="114" t="s">
        <v>820</v>
      </c>
      <c r="C314" s="79" t="s">
        <v>823</v>
      </c>
      <c r="D314" s="79" t="s">
        <v>546</v>
      </c>
      <c r="E314" s="80">
        <f t="shared" si="5"/>
        <v>528100</v>
      </c>
      <c r="F314" s="80">
        <f t="shared" si="5"/>
        <v>528100</v>
      </c>
    </row>
    <row r="315" spans="1:6" s="56" customFormat="1" ht="43.5" customHeight="1" x14ac:dyDescent="0.3">
      <c r="A315" s="71" t="s">
        <v>824</v>
      </c>
      <c r="B315" s="114" t="s">
        <v>820</v>
      </c>
      <c r="C315" s="79" t="s">
        <v>825</v>
      </c>
      <c r="D315" s="79" t="s">
        <v>546</v>
      </c>
      <c r="E315" s="80">
        <f t="shared" si="5"/>
        <v>528100</v>
      </c>
      <c r="F315" s="80">
        <f t="shared" si="5"/>
        <v>528100</v>
      </c>
    </row>
    <row r="316" spans="1:6" s="56" customFormat="1" ht="26.25" customHeight="1" x14ac:dyDescent="0.3">
      <c r="A316" s="60" t="s">
        <v>62</v>
      </c>
      <c r="B316" s="114" t="s">
        <v>820</v>
      </c>
      <c r="C316" s="79" t="s">
        <v>825</v>
      </c>
      <c r="D316" s="79" t="s">
        <v>558</v>
      </c>
      <c r="E316" s="80">
        <v>528100</v>
      </c>
      <c r="F316" s="80">
        <v>528100</v>
      </c>
    </row>
    <row r="317" spans="1:6" s="56" customFormat="1" ht="28.5" customHeight="1" x14ac:dyDescent="0.3">
      <c r="A317" s="68" t="s">
        <v>826</v>
      </c>
      <c r="B317" s="115" t="s">
        <v>827</v>
      </c>
      <c r="C317" s="69" t="s">
        <v>546</v>
      </c>
      <c r="D317" s="69" t="s">
        <v>546</v>
      </c>
      <c r="E317" s="116">
        <f>E318+E323</f>
        <v>18012859.969999999</v>
      </c>
      <c r="F317" s="116">
        <f>F318+F323</f>
        <v>18012859.969999999</v>
      </c>
    </row>
    <row r="318" spans="1:6" s="56" customFormat="1" ht="28.5" customHeight="1" x14ac:dyDescent="0.3">
      <c r="A318" s="64" t="s">
        <v>828</v>
      </c>
      <c r="B318" s="113" t="s">
        <v>829</v>
      </c>
      <c r="C318" s="75" t="s">
        <v>546</v>
      </c>
      <c r="D318" s="75" t="s">
        <v>546</v>
      </c>
      <c r="E318" s="76">
        <f t="shared" ref="E318:F321" si="6">E319</f>
        <v>16190659.970000001</v>
      </c>
      <c r="F318" s="76">
        <f t="shared" si="6"/>
        <v>16190659.970000001</v>
      </c>
    </row>
    <row r="319" spans="1:6" s="48" customFormat="1" ht="56.25" customHeight="1" x14ac:dyDescent="0.3">
      <c r="A319" s="64" t="s">
        <v>830</v>
      </c>
      <c r="B319" s="113" t="s">
        <v>829</v>
      </c>
      <c r="C319" s="75" t="s">
        <v>831</v>
      </c>
      <c r="D319" s="75" t="s">
        <v>546</v>
      </c>
      <c r="E319" s="76">
        <f t="shared" si="6"/>
        <v>16190659.970000001</v>
      </c>
      <c r="F319" s="76">
        <f t="shared" si="6"/>
        <v>16190659.970000001</v>
      </c>
    </row>
    <row r="320" spans="1:6" s="56" customFormat="1" ht="39" customHeight="1" x14ac:dyDescent="0.3">
      <c r="A320" s="71" t="s">
        <v>44</v>
      </c>
      <c r="B320" s="114" t="s">
        <v>829</v>
      </c>
      <c r="C320" s="79" t="s">
        <v>832</v>
      </c>
      <c r="D320" s="79" t="s">
        <v>546</v>
      </c>
      <c r="E320" s="80">
        <f t="shared" si="6"/>
        <v>16190659.970000001</v>
      </c>
      <c r="F320" s="80">
        <f t="shared" si="6"/>
        <v>16190659.970000001</v>
      </c>
    </row>
    <row r="321" spans="1:6" s="56" customFormat="1" ht="70.5" customHeight="1" x14ac:dyDescent="0.3">
      <c r="A321" s="71" t="s">
        <v>833</v>
      </c>
      <c r="B321" s="114" t="s">
        <v>829</v>
      </c>
      <c r="C321" s="79" t="s">
        <v>834</v>
      </c>
      <c r="D321" s="79" t="s">
        <v>546</v>
      </c>
      <c r="E321" s="80">
        <f t="shared" si="6"/>
        <v>16190659.970000001</v>
      </c>
      <c r="F321" s="80">
        <f t="shared" si="6"/>
        <v>16190659.970000001</v>
      </c>
    </row>
    <row r="322" spans="1:6" s="56" customFormat="1" ht="43.5" customHeight="1" x14ac:dyDescent="0.3">
      <c r="A322" s="71" t="s">
        <v>27</v>
      </c>
      <c r="B322" s="114" t="s">
        <v>829</v>
      </c>
      <c r="C322" s="79" t="s">
        <v>834</v>
      </c>
      <c r="D322" s="79" t="s">
        <v>741</v>
      </c>
      <c r="E322" s="80">
        <v>16190659.970000001</v>
      </c>
      <c r="F322" s="80">
        <v>16190659.970000001</v>
      </c>
    </row>
    <row r="323" spans="1:6" s="56" customFormat="1" ht="35.25" customHeight="1" x14ac:dyDescent="0.3">
      <c r="A323" s="64" t="s">
        <v>47</v>
      </c>
      <c r="B323" s="113" t="s">
        <v>835</v>
      </c>
      <c r="C323" s="75" t="s">
        <v>546</v>
      </c>
      <c r="D323" s="75" t="s">
        <v>546</v>
      </c>
      <c r="E323" s="76">
        <f>E324</f>
        <v>1822200</v>
      </c>
      <c r="F323" s="76">
        <f>F324</f>
        <v>1822200</v>
      </c>
    </row>
    <row r="324" spans="1:6" s="56" customFormat="1" ht="57" customHeight="1" x14ac:dyDescent="0.3">
      <c r="A324" s="64" t="s">
        <v>830</v>
      </c>
      <c r="B324" s="113" t="s">
        <v>835</v>
      </c>
      <c r="C324" s="75" t="s">
        <v>831</v>
      </c>
      <c r="D324" s="75" t="s">
        <v>546</v>
      </c>
      <c r="E324" s="76">
        <f>E325+E338</f>
        <v>1822200</v>
      </c>
      <c r="F324" s="76">
        <f>F325+F338</f>
        <v>1822200</v>
      </c>
    </row>
    <row r="325" spans="1:6" s="56" customFormat="1" ht="36" customHeight="1" x14ac:dyDescent="0.3">
      <c r="A325" s="71" t="s">
        <v>44</v>
      </c>
      <c r="B325" s="114" t="s">
        <v>835</v>
      </c>
      <c r="C325" s="79" t="s">
        <v>832</v>
      </c>
      <c r="D325" s="79" t="s">
        <v>546</v>
      </c>
      <c r="E325" s="80">
        <f>E326+E328+E330+E332+E334+E336</f>
        <v>470000</v>
      </c>
      <c r="F325" s="80">
        <f>F326+F328+F330+F332+F334+F336</f>
        <v>470000</v>
      </c>
    </row>
    <row r="326" spans="1:6" s="56" customFormat="1" ht="72.75" customHeight="1" x14ac:dyDescent="0.3">
      <c r="A326" s="78" t="s">
        <v>836</v>
      </c>
      <c r="B326" s="117" t="s">
        <v>835</v>
      </c>
      <c r="C326" s="79" t="s">
        <v>837</v>
      </c>
      <c r="D326" s="79" t="s">
        <v>546</v>
      </c>
      <c r="E326" s="80">
        <f>E327</f>
        <v>50000</v>
      </c>
      <c r="F326" s="80">
        <f>F327</f>
        <v>50000</v>
      </c>
    </row>
    <row r="327" spans="1:6" s="56" customFormat="1" ht="45.75" customHeight="1" x14ac:dyDescent="0.3">
      <c r="A327" s="78" t="s">
        <v>11</v>
      </c>
      <c r="B327" s="117" t="s">
        <v>835</v>
      </c>
      <c r="C327" s="79" t="s">
        <v>837</v>
      </c>
      <c r="D327" s="79" t="s">
        <v>557</v>
      </c>
      <c r="E327" s="80">
        <v>50000</v>
      </c>
      <c r="F327" s="80">
        <v>50000</v>
      </c>
    </row>
    <row r="328" spans="1:6" s="56" customFormat="1" ht="34.5" customHeight="1" x14ac:dyDescent="0.3">
      <c r="A328" s="78" t="s">
        <v>838</v>
      </c>
      <c r="B328" s="117" t="s">
        <v>835</v>
      </c>
      <c r="C328" s="79" t="s">
        <v>839</v>
      </c>
      <c r="D328" s="79" t="s">
        <v>546</v>
      </c>
      <c r="E328" s="80">
        <f>E329</f>
        <v>110000</v>
      </c>
      <c r="F328" s="80">
        <f>F329</f>
        <v>110000</v>
      </c>
    </row>
    <row r="329" spans="1:6" s="48" customFormat="1" ht="36.75" customHeight="1" x14ac:dyDescent="0.3">
      <c r="A329" s="78" t="s">
        <v>11</v>
      </c>
      <c r="B329" s="117" t="s">
        <v>835</v>
      </c>
      <c r="C329" s="79" t="s">
        <v>839</v>
      </c>
      <c r="D329" s="79" t="s">
        <v>557</v>
      </c>
      <c r="E329" s="80">
        <v>110000</v>
      </c>
      <c r="F329" s="80">
        <v>110000</v>
      </c>
    </row>
    <row r="330" spans="1:6" s="48" customFormat="1" ht="40.5" customHeight="1" x14ac:dyDescent="0.3">
      <c r="A330" s="78" t="s">
        <v>840</v>
      </c>
      <c r="B330" s="117" t="s">
        <v>835</v>
      </c>
      <c r="C330" s="79" t="s">
        <v>841</v>
      </c>
      <c r="D330" s="79" t="s">
        <v>546</v>
      </c>
      <c r="E330" s="80">
        <f>E331</f>
        <v>50000</v>
      </c>
      <c r="F330" s="80">
        <f>F331</f>
        <v>50000</v>
      </c>
    </row>
    <row r="331" spans="1:6" s="48" customFormat="1" ht="36.75" customHeight="1" x14ac:dyDescent="0.3">
      <c r="A331" s="78" t="s">
        <v>11</v>
      </c>
      <c r="B331" s="117" t="s">
        <v>835</v>
      </c>
      <c r="C331" s="79" t="s">
        <v>841</v>
      </c>
      <c r="D331" s="79" t="s">
        <v>557</v>
      </c>
      <c r="E331" s="80">
        <v>50000</v>
      </c>
      <c r="F331" s="80">
        <v>50000</v>
      </c>
    </row>
    <row r="332" spans="1:6" s="56" customFormat="1" ht="33.6" x14ac:dyDescent="0.3">
      <c r="A332" s="78" t="s">
        <v>842</v>
      </c>
      <c r="B332" s="117" t="s">
        <v>835</v>
      </c>
      <c r="C332" s="79" t="s">
        <v>843</v>
      </c>
      <c r="D332" s="79" t="s">
        <v>546</v>
      </c>
      <c r="E332" s="80">
        <f>E333</f>
        <v>10000</v>
      </c>
      <c r="F332" s="80">
        <f>F333</f>
        <v>10000</v>
      </c>
    </row>
    <row r="333" spans="1:6" s="56" customFormat="1" ht="33.75" customHeight="1" x14ac:dyDescent="0.3">
      <c r="A333" s="78" t="s">
        <v>11</v>
      </c>
      <c r="B333" s="117" t="s">
        <v>835</v>
      </c>
      <c r="C333" s="79" t="s">
        <v>843</v>
      </c>
      <c r="D333" s="79" t="s">
        <v>557</v>
      </c>
      <c r="E333" s="80">
        <v>10000</v>
      </c>
      <c r="F333" s="80">
        <v>10000</v>
      </c>
    </row>
    <row r="334" spans="1:6" s="56" customFormat="1" ht="35.25" customHeight="1" x14ac:dyDescent="0.3">
      <c r="A334" s="78" t="s">
        <v>844</v>
      </c>
      <c r="B334" s="117" t="s">
        <v>835</v>
      </c>
      <c r="C334" s="79" t="s">
        <v>845</v>
      </c>
      <c r="D334" s="79" t="s">
        <v>546</v>
      </c>
      <c r="E334" s="80">
        <f>E335</f>
        <v>50000</v>
      </c>
      <c r="F334" s="80">
        <f>F335</f>
        <v>50000</v>
      </c>
    </row>
    <row r="335" spans="1:6" s="48" customFormat="1" ht="33.6" x14ac:dyDescent="0.3">
      <c r="A335" s="78" t="s">
        <v>27</v>
      </c>
      <c r="B335" s="117" t="s">
        <v>835</v>
      </c>
      <c r="C335" s="79" t="s">
        <v>845</v>
      </c>
      <c r="D335" s="79" t="s">
        <v>741</v>
      </c>
      <c r="E335" s="80">
        <f>50000</f>
        <v>50000</v>
      </c>
      <c r="F335" s="80">
        <v>50000</v>
      </c>
    </row>
    <row r="336" spans="1:6" s="48" customFormat="1" ht="48.75" customHeight="1" x14ac:dyDescent="0.3">
      <c r="A336" s="78" t="s">
        <v>846</v>
      </c>
      <c r="B336" s="117" t="s">
        <v>835</v>
      </c>
      <c r="C336" s="79" t="s">
        <v>847</v>
      </c>
      <c r="D336" s="79" t="s">
        <v>546</v>
      </c>
      <c r="E336" s="80">
        <f>E337</f>
        <v>200000</v>
      </c>
      <c r="F336" s="80">
        <f>F337</f>
        <v>200000</v>
      </c>
    </row>
    <row r="337" spans="1:6" s="48" customFormat="1" ht="48.75" customHeight="1" x14ac:dyDescent="0.3">
      <c r="A337" s="78" t="s">
        <v>27</v>
      </c>
      <c r="B337" s="117" t="s">
        <v>835</v>
      </c>
      <c r="C337" s="79" t="s">
        <v>847</v>
      </c>
      <c r="D337" s="79" t="s">
        <v>741</v>
      </c>
      <c r="E337" s="80">
        <f>200000</f>
        <v>200000</v>
      </c>
      <c r="F337" s="80">
        <v>200000</v>
      </c>
    </row>
    <row r="338" spans="1:6" s="56" customFormat="1" ht="36" customHeight="1" x14ac:dyDescent="0.3">
      <c r="A338" s="78" t="s">
        <v>30</v>
      </c>
      <c r="B338" s="118" t="s">
        <v>835</v>
      </c>
      <c r="C338" s="75" t="s">
        <v>848</v>
      </c>
      <c r="D338" s="75" t="s">
        <v>546</v>
      </c>
      <c r="E338" s="76">
        <f>E339+E341</f>
        <v>1352200</v>
      </c>
      <c r="F338" s="76">
        <f>F339+F341</f>
        <v>1352200</v>
      </c>
    </row>
    <row r="339" spans="1:6" s="48" customFormat="1" ht="50.25" customHeight="1" x14ac:dyDescent="0.3">
      <c r="A339" s="78" t="s">
        <v>849</v>
      </c>
      <c r="B339" s="117" t="s">
        <v>835</v>
      </c>
      <c r="C339" s="79" t="s">
        <v>850</v>
      </c>
      <c r="D339" s="79" t="s">
        <v>546</v>
      </c>
      <c r="E339" s="80">
        <f>E340</f>
        <v>1052200</v>
      </c>
      <c r="F339" s="80">
        <f>F340</f>
        <v>1052200</v>
      </c>
    </row>
    <row r="340" spans="1:6" s="48" customFormat="1" ht="40.5" customHeight="1" x14ac:dyDescent="0.3">
      <c r="A340" s="78" t="s">
        <v>27</v>
      </c>
      <c r="B340" s="117" t="s">
        <v>835</v>
      </c>
      <c r="C340" s="79" t="s">
        <v>850</v>
      </c>
      <c r="D340" s="79" t="s">
        <v>741</v>
      </c>
      <c r="E340" s="80">
        <f>500000+552200</f>
        <v>1052200</v>
      </c>
      <c r="F340" s="80">
        <v>1052200</v>
      </c>
    </row>
    <row r="341" spans="1:6" s="48" customFormat="1" ht="45.75" customHeight="1" x14ac:dyDescent="0.3">
      <c r="A341" s="78" t="s">
        <v>28</v>
      </c>
      <c r="B341" s="117" t="s">
        <v>835</v>
      </c>
      <c r="C341" s="79" t="s">
        <v>850</v>
      </c>
      <c r="D341" s="79" t="s">
        <v>546</v>
      </c>
      <c r="E341" s="80">
        <f>E342</f>
        <v>300000</v>
      </c>
      <c r="F341" s="80">
        <f>F342</f>
        <v>300000</v>
      </c>
    </row>
    <row r="342" spans="1:6" s="56" customFormat="1" ht="40.5" customHeight="1" x14ac:dyDescent="0.3">
      <c r="A342" s="71" t="s">
        <v>11</v>
      </c>
      <c r="B342" s="114" t="s">
        <v>835</v>
      </c>
      <c r="C342" s="79" t="s">
        <v>850</v>
      </c>
      <c r="D342" s="79" t="s">
        <v>557</v>
      </c>
      <c r="E342" s="80">
        <f>100000+200000</f>
        <v>300000</v>
      </c>
      <c r="F342" s="80">
        <v>300000</v>
      </c>
    </row>
    <row r="343" spans="1:6" s="56" customFormat="1" ht="42" customHeight="1" x14ac:dyDescent="0.3">
      <c r="A343" s="68" t="s">
        <v>851</v>
      </c>
      <c r="B343" s="115" t="s">
        <v>852</v>
      </c>
      <c r="C343" s="69" t="s">
        <v>546</v>
      </c>
      <c r="D343" s="69" t="s">
        <v>546</v>
      </c>
      <c r="E343" s="119">
        <f>E344+E353</f>
        <v>1981880</v>
      </c>
      <c r="F343" s="119">
        <f>F344+F353</f>
        <v>1981880</v>
      </c>
    </row>
    <row r="344" spans="1:6" s="56" customFormat="1" x14ac:dyDescent="0.3">
      <c r="A344" s="64" t="s">
        <v>24</v>
      </c>
      <c r="B344" s="113" t="s">
        <v>853</v>
      </c>
      <c r="C344" s="75" t="s">
        <v>546</v>
      </c>
      <c r="D344" s="75" t="s">
        <v>546</v>
      </c>
      <c r="E344" s="76">
        <f>E345</f>
        <v>1025640</v>
      </c>
      <c r="F344" s="76">
        <f>F345</f>
        <v>1025640</v>
      </c>
    </row>
    <row r="345" spans="1:6" s="56" customFormat="1" ht="33.75" customHeight="1" x14ac:dyDescent="0.3">
      <c r="A345" s="74" t="s">
        <v>7</v>
      </c>
      <c r="B345" s="113" t="s">
        <v>853</v>
      </c>
      <c r="C345" s="75" t="s">
        <v>561</v>
      </c>
      <c r="D345" s="75" t="s">
        <v>546</v>
      </c>
      <c r="E345" s="76">
        <f>E346</f>
        <v>1025640</v>
      </c>
      <c r="F345" s="76">
        <f>F346</f>
        <v>1025640</v>
      </c>
    </row>
    <row r="346" spans="1:6" s="56" customFormat="1" ht="50.4" x14ac:dyDescent="0.3">
      <c r="A346" s="71" t="s">
        <v>854</v>
      </c>
      <c r="B346" s="114" t="s">
        <v>853</v>
      </c>
      <c r="C346" s="79" t="s">
        <v>567</v>
      </c>
      <c r="D346" s="79" t="s">
        <v>546</v>
      </c>
      <c r="E346" s="80">
        <f>E347+E349+E351</f>
        <v>1025640</v>
      </c>
      <c r="F346" s="80">
        <f>F347+F349+F351</f>
        <v>1025640</v>
      </c>
    </row>
    <row r="347" spans="1:6" s="56" customFormat="1" x14ac:dyDescent="0.3">
      <c r="A347" s="71" t="s">
        <v>23</v>
      </c>
      <c r="B347" s="114" t="s">
        <v>853</v>
      </c>
      <c r="C347" s="79" t="s">
        <v>855</v>
      </c>
      <c r="D347" s="79" t="s">
        <v>546</v>
      </c>
      <c r="E347" s="80">
        <f>E348</f>
        <v>705840</v>
      </c>
      <c r="F347" s="80">
        <f>F348</f>
        <v>705840</v>
      </c>
    </row>
    <row r="348" spans="1:6" ht="33.6" x14ac:dyDescent="0.3">
      <c r="A348" s="71" t="s">
        <v>11</v>
      </c>
      <c r="B348" s="114" t="s">
        <v>853</v>
      </c>
      <c r="C348" s="79" t="s">
        <v>855</v>
      </c>
      <c r="D348" s="79" t="s">
        <v>557</v>
      </c>
      <c r="E348" s="80">
        <v>705840</v>
      </c>
      <c r="F348" s="73">
        <v>705840</v>
      </c>
    </row>
    <row r="349" spans="1:6" ht="33.6" x14ac:dyDescent="0.3">
      <c r="A349" s="71" t="s">
        <v>21</v>
      </c>
      <c r="B349" s="114" t="s">
        <v>853</v>
      </c>
      <c r="C349" s="79" t="s">
        <v>856</v>
      </c>
      <c r="D349" s="79" t="s">
        <v>546</v>
      </c>
      <c r="E349" s="80">
        <f>E350</f>
        <v>300000</v>
      </c>
      <c r="F349" s="80">
        <f>F350</f>
        <v>300000</v>
      </c>
    </row>
    <row r="350" spans="1:6" ht="42" customHeight="1" x14ac:dyDescent="0.3">
      <c r="A350" s="71" t="s">
        <v>11</v>
      </c>
      <c r="B350" s="114" t="s">
        <v>853</v>
      </c>
      <c r="C350" s="79" t="s">
        <v>856</v>
      </c>
      <c r="D350" s="79" t="s">
        <v>557</v>
      </c>
      <c r="E350" s="80">
        <v>300000</v>
      </c>
      <c r="F350" s="120">
        <v>300000</v>
      </c>
    </row>
    <row r="351" spans="1:6" ht="42.75" customHeight="1" x14ac:dyDescent="0.3">
      <c r="A351" s="71" t="s">
        <v>857</v>
      </c>
      <c r="B351" s="114" t="s">
        <v>853</v>
      </c>
      <c r="C351" s="79" t="s">
        <v>858</v>
      </c>
      <c r="D351" s="79" t="s">
        <v>546</v>
      </c>
      <c r="E351" s="80">
        <f>E352</f>
        <v>19800</v>
      </c>
      <c r="F351" s="80">
        <f>F352</f>
        <v>19800</v>
      </c>
    </row>
    <row r="352" spans="1:6" ht="33.6" x14ac:dyDescent="0.3">
      <c r="A352" s="71" t="s">
        <v>11</v>
      </c>
      <c r="B352" s="114" t="s">
        <v>853</v>
      </c>
      <c r="C352" s="79" t="s">
        <v>858</v>
      </c>
      <c r="D352" s="79" t="s">
        <v>557</v>
      </c>
      <c r="E352" s="80">
        <v>19800</v>
      </c>
      <c r="F352" s="73">
        <v>19800</v>
      </c>
    </row>
    <row r="353" spans="1:6" ht="33.6" x14ac:dyDescent="0.3">
      <c r="A353" s="64" t="s">
        <v>17</v>
      </c>
      <c r="B353" s="113" t="s">
        <v>859</v>
      </c>
      <c r="C353" s="75" t="s">
        <v>546</v>
      </c>
      <c r="D353" s="75" t="s">
        <v>546</v>
      </c>
      <c r="E353" s="76">
        <f>E354</f>
        <v>956240</v>
      </c>
      <c r="F353" s="76">
        <f>F354</f>
        <v>956240</v>
      </c>
    </row>
    <row r="354" spans="1:6" ht="50.4" x14ac:dyDescent="0.3">
      <c r="A354" s="74" t="s">
        <v>560</v>
      </c>
      <c r="B354" s="113" t="s">
        <v>859</v>
      </c>
      <c r="C354" s="75" t="s">
        <v>561</v>
      </c>
      <c r="D354" s="75" t="s">
        <v>546</v>
      </c>
      <c r="E354" s="76">
        <f>E355</f>
        <v>956240</v>
      </c>
      <c r="F354" s="76">
        <f>F355</f>
        <v>956240</v>
      </c>
    </row>
    <row r="355" spans="1:6" ht="50.4" x14ac:dyDescent="0.3">
      <c r="A355" s="71" t="s">
        <v>16</v>
      </c>
      <c r="B355" s="114" t="s">
        <v>859</v>
      </c>
      <c r="C355" s="79" t="s">
        <v>567</v>
      </c>
      <c r="D355" s="79" t="s">
        <v>546</v>
      </c>
      <c r="E355" s="80">
        <f>E356+E358</f>
        <v>956240</v>
      </c>
      <c r="F355" s="80">
        <f>F356+F358</f>
        <v>956240</v>
      </c>
    </row>
    <row r="356" spans="1:6" ht="50.4" x14ac:dyDescent="0.3">
      <c r="A356" s="71" t="s">
        <v>14</v>
      </c>
      <c r="B356" s="114" t="s">
        <v>859</v>
      </c>
      <c r="C356" s="79" t="s">
        <v>860</v>
      </c>
      <c r="D356" s="79" t="s">
        <v>546</v>
      </c>
      <c r="E356" s="80">
        <f>E357</f>
        <v>835240</v>
      </c>
      <c r="F356" s="80">
        <f>F357</f>
        <v>835240</v>
      </c>
    </row>
    <row r="357" spans="1:6" ht="33.6" x14ac:dyDescent="0.3">
      <c r="A357" s="71" t="s">
        <v>11</v>
      </c>
      <c r="B357" s="114" t="s">
        <v>859</v>
      </c>
      <c r="C357" s="79" t="s">
        <v>860</v>
      </c>
      <c r="D357" s="79" t="s">
        <v>557</v>
      </c>
      <c r="E357" s="80">
        <v>835240</v>
      </c>
      <c r="F357" s="73">
        <v>835240</v>
      </c>
    </row>
    <row r="358" spans="1:6" ht="50.4" x14ac:dyDescent="0.3">
      <c r="A358" s="71" t="s">
        <v>12</v>
      </c>
      <c r="B358" s="114" t="s">
        <v>859</v>
      </c>
      <c r="C358" s="79" t="s">
        <v>861</v>
      </c>
      <c r="D358" s="79" t="s">
        <v>546</v>
      </c>
      <c r="E358" s="80">
        <f>E359</f>
        <v>121000</v>
      </c>
      <c r="F358" s="80">
        <f>F359</f>
        <v>121000</v>
      </c>
    </row>
    <row r="359" spans="1:6" ht="33.6" x14ac:dyDescent="0.3">
      <c r="A359" s="71" t="s">
        <v>11</v>
      </c>
      <c r="B359" s="114" t="s">
        <v>859</v>
      </c>
      <c r="C359" s="79" t="s">
        <v>861</v>
      </c>
      <c r="D359" s="79" t="s">
        <v>557</v>
      </c>
      <c r="E359" s="80">
        <v>121000</v>
      </c>
      <c r="F359" s="73">
        <v>121000</v>
      </c>
    </row>
    <row r="360" spans="1:6" ht="33.6" x14ac:dyDescent="0.3">
      <c r="A360" s="68" t="s">
        <v>862</v>
      </c>
      <c r="B360" s="115" t="s">
        <v>863</v>
      </c>
      <c r="C360" s="69" t="s">
        <v>546</v>
      </c>
      <c r="D360" s="69" t="s">
        <v>546</v>
      </c>
      <c r="E360" s="116">
        <f t="shared" ref="E360:F364" si="7">E361</f>
        <v>2471000</v>
      </c>
      <c r="F360" s="116">
        <f t="shared" si="7"/>
        <v>2471000</v>
      </c>
    </row>
    <row r="361" spans="1:6" ht="33.6" x14ac:dyDescent="0.3">
      <c r="A361" s="64" t="s">
        <v>8</v>
      </c>
      <c r="B361" s="113" t="s">
        <v>864</v>
      </c>
      <c r="C361" s="75" t="s">
        <v>546</v>
      </c>
      <c r="D361" s="75" t="s">
        <v>546</v>
      </c>
      <c r="E361" s="76">
        <f t="shared" si="7"/>
        <v>2471000</v>
      </c>
      <c r="F361" s="76">
        <f t="shared" si="7"/>
        <v>2471000</v>
      </c>
    </row>
    <row r="362" spans="1:6" ht="50.4" x14ac:dyDescent="0.3">
      <c r="A362" s="74" t="s">
        <v>560</v>
      </c>
      <c r="B362" s="113" t="s">
        <v>864</v>
      </c>
      <c r="C362" s="75" t="s">
        <v>561</v>
      </c>
      <c r="D362" s="75" t="s">
        <v>546</v>
      </c>
      <c r="E362" s="76">
        <f t="shared" si="7"/>
        <v>2471000</v>
      </c>
      <c r="F362" s="76">
        <f t="shared" si="7"/>
        <v>2471000</v>
      </c>
    </row>
    <row r="363" spans="1:6" ht="50.4" x14ac:dyDescent="0.3">
      <c r="A363" s="71" t="s">
        <v>577</v>
      </c>
      <c r="B363" s="114" t="s">
        <v>864</v>
      </c>
      <c r="C363" s="79" t="s">
        <v>578</v>
      </c>
      <c r="D363" s="79" t="s">
        <v>546</v>
      </c>
      <c r="E363" s="80">
        <f t="shared" si="7"/>
        <v>2471000</v>
      </c>
      <c r="F363" s="80">
        <f t="shared" si="7"/>
        <v>2471000</v>
      </c>
    </row>
    <row r="364" spans="1:6" ht="50.4" x14ac:dyDescent="0.3">
      <c r="A364" s="71" t="s">
        <v>865</v>
      </c>
      <c r="B364" s="114" t="s">
        <v>864</v>
      </c>
      <c r="C364" s="79" t="s">
        <v>866</v>
      </c>
      <c r="D364" s="79" t="s">
        <v>546</v>
      </c>
      <c r="E364" s="80">
        <f t="shared" si="7"/>
        <v>2471000</v>
      </c>
      <c r="F364" s="80">
        <f t="shared" si="7"/>
        <v>2471000</v>
      </c>
    </row>
    <row r="365" spans="1:6" ht="33.6" x14ac:dyDescent="0.3">
      <c r="A365" s="71" t="s">
        <v>1</v>
      </c>
      <c r="B365" s="114" t="s">
        <v>864</v>
      </c>
      <c r="C365" s="79" t="s">
        <v>866</v>
      </c>
      <c r="D365" s="79" t="s">
        <v>867</v>
      </c>
      <c r="E365" s="80">
        <v>2471000</v>
      </c>
      <c r="F365" s="73">
        <v>2471000</v>
      </c>
    </row>
    <row r="366" spans="1:6" x14ac:dyDescent="0.3">
      <c r="A366" s="53"/>
    </row>
    <row r="367" spans="1:6" x14ac:dyDescent="0.3">
      <c r="A367" s="53" t="s">
        <v>534</v>
      </c>
    </row>
    <row r="368" spans="1:6" x14ac:dyDescent="0.3">
      <c r="A368" s="53" t="s">
        <v>535</v>
      </c>
      <c r="D368" s="126" t="s">
        <v>536</v>
      </c>
      <c r="E368" s="126"/>
    </row>
    <row r="369" spans="1:1" x14ac:dyDescent="0.3">
      <c r="A369" s="53"/>
    </row>
  </sheetData>
  <mergeCells count="4">
    <mergeCell ref="A6:F6"/>
    <mergeCell ref="A8:E8"/>
    <mergeCell ref="A9:D9"/>
    <mergeCell ref="D368:E368"/>
  </mergeCells>
  <pageMargins left="0.7" right="0.7" top="0.75" bottom="0.75" header="0.3" footer="0.3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77"/>
  <sheetViews>
    <sheetView showGridLines="0" view="pageBreakPreview" zoomScale="60" zoomScaleNormal="100" workbookViewId="0">
      <selection activeCell="M4" sqref="M4:O4"/>
    </sheetView>
  </sheetViews>
  <sheetFormatPr defaultColWidth="9.109375" defaultRowHeight="16.8" x14ac:dyDescent="0.3"/>
  <cols>
    <col min="1" max="1" width="0.44140625" style="32" customWidth="1"/>
    <col min="2" max="2" width="20.44140625" style="32" hidden="1" customWidth="1"/>
    <col min="3" max="3" width="13.21875" style="32" hidden="1" customWidth="1"/>
    <col min="4" max="4" width="18.5546875" style="32" hidden="1" customWidth="1"/>
    <col min="5" max="5" width="12.77734375" style="32" hidden="1" customWidth="1"/>
    <col min="6" max="6" width="12.21875" style="32" hidden="1" customWidth="1"/>
    <col min="7" max="7" width="9" style="32" hidden="1" customWidth="1"/>
    <col min="8" max="8" width="1.88671875" style="32" hidden="1" customWidth="1"/>
    <col min="9" max="9" width="55.77734375" style="47" customWidth="1"/>
    <col min="10" max="10" width="10.109375" style="7" customWidth="1"/>
    <col min="11" max="11" width="9.6640625" style="7" customWidth="1"/>
    <col min="12" max="12" width="14.6640625" style="7" customWidth="1"/>
    <col min="13" max="13" width="9.77734375" style="7" customWidth="1"/>
    <col min="14" max="14" width="22.6640625" style="29" customWidth="1"/>
    <col min="15" max="248" width="9.109375" style="32" customWidth="1"/>
    <col min="249" max="16384" width="9.109375" style="32"/>
  </cols>
  <sheetData>
    <row r="1" spans="1:15" ht="15.6" customHeight="1" x14ac:dyDescent="0.3">
      <c r="A1" s="30"/>
      <c r="B1" s="30"/>
      <c r="C1" s="30"/>
      <c r="D1" s="30"/>
      <c r="E1" s="30"/>
      <c r="F1" s="30"/>
      <c r="G1" s="30"/>
      <c r="H1" s="30"/>
      <c r="I1" s="31"/>
      <c r="J1" s="6"/>
      <c r="K1" s="5"/>
      <c r="L1" s="5"/>
      <c r="M1" s="131" t="s">
        <v>528</v>
      </c>
      <c r="N1" s="131"/>
    </row>
    <row r="2" spans="1:15" ht="15.6" customHeight="1" x14ac:dyDescent="0.3">
      <c r="A2" s="30"/>
      <c r="B2" s="33"/>
      <c r="C2" s="33"/>
      <c r="D2" s="33"/>
      <c r="E2" s="33"/>
      <c r="F2" s="33"/>
      <c r="G2" s="33"/>
      <c r="H2" s="33"/>
      <c r="I2" s="1"/>
      <c r="J2" s="5"/>
      <c r="K2" s="5"/>
      <c r="L2" s="5"/>
      <c r="M2" s="131" t="s">
        <v>529</v>
      </c>
      <c r="N2" s="131"/>
    </row>
    <row r="3" spans="1:15" ht="22.2" customHeight="1" x14ac:dyDescent="0.3">
      <c r="A3" s="30"/>
      <c r="B3" s="33"/>
      <c r="C3" s="33"/>
      <c r="D3" s="33"/>
      <c r="E3" s="33"/>
      <c r="F3" s="33"/>
      <c r="G3" s="33"/>
      <c r="H3" s="33"/>
      <c r="I3" s="1"/>
      <c r="J3" s="5"/>
      <c r="K3" s="5"/>
      <c r="L3" s="5"/>
      <c r="M3" s="131" t="s">
        <v>530</v>
      </c>
      <c r="N3" s="131"/>
    </row>
    <row r="4" spans="1:15" ht="19.2" customHeight="1" x14ac:dyDescent="0.3">
      <c r="A4" s="30"/>
      <c r="B4" s="33"/>
      <c r="C4" s="33"/>
      <c r="D4" s="33"/>
      <c r="E4" s="33"/>
      <c r="F4" s="33"/>
      <c r="G4" s="33"/>
      <c r="H4" s="33"/>
      <c r="I4" s="1"/>
      <c r="J4" s="5"/>
      <c r="K4" s="5"/>
      <c r="L4" s="5"/>
      <c r="M4" s="132" t="s">
        <v>870</v>
      </c>
      <c r="N4" s="132"/>
      <c r="O4" s="132"/>
    </row>
    <row r="5" spans="1:15" ht="12.75" customHeight="1" x14ac:dyDescent="0.3">
      <c r="A5" s="30"/>
      <c r="B5" s="33"/>
      <c r="C5" s="33"/>
      <c r="D5" s="33"/>
      <c r="E5" s="33"/>
      <c r="F5" s="33"/>
      <c r="G5" s="33"/>
      <c r="H5" s="33"/>
      <c r="I5" s="1"/>
      <c r="J5" s="5"/>
      <c r="K5" s="5"/>
      <c r="L5" s="5"/>
      <c r="M5" s="5"/>
      <c r="N5" s="5"/>
    </row>
    <row r="6" spans="1:15" ht="10.5" customHeight="1" thickBot="1" x14ac:dyDescent="0.35">
      <c r="A6" s="30"/>
      <c r="B6" s="1"/>
      <c r="C6" s="2"/>
      <c r="D6" s="2"/>
      <c r="E6" s="2"/>
      <c r="F6" s="2"/>
      <c r="G6" s="2"/>
      <c r="H6" s="2"/>
      <c r="I6" s="1"/>
      <c r="J6" s="5"/>
      <c r="K6" s="5"/>
      <c r="L6" s="5"/>
      <c r="M6" s="5"/>
      <c r="N6" s="5"/>
    </row>
    <row r="7" spans="1:15" ht="19.8" customHeight="1" x14ac:dyDescent="0.3">
      <c r="A7" s="34" t="s">
        <v>533</v>
      </c>
      <c r="B7" s="34"/>
      <c r="C7" s="34"/>
      <c r="D7" s="34"/>
      <c r="E7" s="34"/>
      <c r="F7" s="1"/>
      <c r="G7" s="1"/>
      <c r="H7" s="1"/>
      <c r="I7" s="1"/>
      <c r="J7" s="5"/>
      <c r="K7" s="5"/>
      <c r="L7" s="5"/>
      <c r="M7" s="5"/>
      <c r="N7" s="5"/>
    </row>
    <row r="8" spans="1:15" s="34" customFormat="1" x14ac:dyDescent="0.3">
      <c r="A8" s="34" t="s">
        <v>531</v>
      </c>
      <c r="J8" s="9"/>
      <c r="K8" s="9"/>
      <c r="L8" s="9"/>
      <c r="M8" s="9"/>
      <c r="N8" s="9"/>
    </row>
    <row r="9" spans="1:15" s="34" customFormat="1" x14ac:dyDescent="0.3">
      <c r="A9" s="34" t="s">
        <v>532</v>
      </c>
      <c r="J9" s="9"/>
      <c r="K9" s="9"/>
      <c r="L9" s="9"/>
      <c r="M9" s="9"/>
      <c r="N9" s="9"/>
    </row>
    <row r="10" spans="1:15" s="34" customFormat="1" x14ac:dyDescent="0.3">
      <c r="J10" s="9"/>
      <c r="K10" s="9"/>
      <c r="L10" s="9"/>
      <c r="M10" s="9"/>
      <c r="N10" s="9"/>
    </row>
    <row r="11" spans="1:15" ht="21" customHeight="1" thickBot="1" x14ac:dyDescent="0.35">
      <c r="A11" s="30"/>
      <c r="B11" s="2"/>
      <c r="C11" s="3"/>
      <c r="D11" s="3"/>
      <c r="E11" s="3"/>
      <c r="F11" s="3"/>
      <c r="G11" s="3"/>
      <c r="H11" s="3"/>
      <c r="I11" s="3"/>
      <c r="J11" s="5"/>
      <c r="K11" s="11"/>
      <c r="L11" s="10"/>
      <c r="M11" s="10"/>
      <c r="N11" s="12" t="s">
        <v>526</v>
      </c>
    </row>
    <row r="12" spans="1:15" ht="22.5" customHeight="1" thickBot="1" x14ac:dyDescent="0.35">
      <c r="A12" s="35"/>
      <c r="B12" s="36" t="s">
        <v>525</v>
      </c>
      <c r="C12" s="37" t="s">
        <v>525</v>
      </c>
      <c r="D12" s="37" t="s">
        <v>525</v>
      </c>
      <c r="E12" s="37" t="s">
        <v>525</v>
      </c>
      <c r="F12" s="37" t="s">
        <v>525</v>
      </c>
      <c r="G12" s="37" t="s">
        <v>525</v>
      </c>
      <c r="H12" s="37" t="s">
        <v>525</v>
      </c>
      <c r="I12" s="37" t="s">
        <v>524</v>
      </c>
      <c r="J12" s="4" t="s">
        <v>523</v>
      </c>
      <c r="K12" s="13" t="s">
        <v>522</v>
      </c>
      <c r="L12" s="4" t="s">
        <v>521</v>
      </c>
      <c r="M12" s="4" t="s">
        <v>520</v>
      </c>
      <c r="N12" s="14" t="s">
        <v>519</v>
      </c>
    </row>
    <row r="13" spans="1:15" ht="22.8" customHeight="1" thickBot="1" x14ac:dyDescent="0.35">
      <c r="A13" s="35"/>
      <c r="B13" s="38">
        <v>1</v>
      </c>
      <c r="C13" s="37">
        <v>1</v>
      </c>
      <c r="D13" s="37">
        <v>1</v>
      </c>
      <c r="E13" s="37">
        <v>1</v>
      </c>
      <c r="F13" s="37">
        <v>1</v>
      </c>
      <c r="G13" s="37">
        <v>1</v>
      </c>
      <c r="H13" s="37">
        <v>1</v>
      </c>
      <c r="I13" s="4" t="s">
        <v>518</v>
      </c>
      <c r="J13" s="13" t="s">
        <v>517</v>
      </c>
      <c r="K13" s="15" t="s">
        <v>516</v>
      </c>
      <c r="L13" s="13" t="s">
        <v>515</v>
      </c>
      <c r="M13" s="13" t="s">
        <v>514</v>
      </c>
      <c r="N13" s="16">
        <v>6</v>
      </c>
    </row>
    <row r="14" spans="1:15" ht="22.8" customHeight="1" thickBot="1" x14ac:dyDescent="0.35">
      <c r="A14" s="30"/>
      <c r="B14" s="38"/>
      <c r="C14" s="37"/>
      <c r="D14" s="37"/>
      <c r="E14" s="37"/>
      <c r="F14" s="37"/>
      <c r="G14" s="37"/>
      <c r="H14" s="37"/>
      <c r="I14" s="37" t="s">
        <v>527</v>
      </c>
      <c r="J14" s="13"/>
      <c r="K14" s="15"/>
      <c r="L14" s="13"/>
      <c r="M14" s="13"/>
      <c r="N14" s="17">
        <v>1458209022.1700006</v>
      </c>
    </row>
    <row r="15" spans="1:15" ht="24.6" customHeight="1" x14ac:dyDescent="0.3">
      <c r="A15" s="39"/>
      <c r="B15" s="40"/>
      <c r="C15" s="130" t="s">
        <v>513</v>
      </c>
      <c r="D15" s="130"/>
      <c r="E15" s="130"/>
      <c r="F15" s="130"/>
      <c r="G15" s="130"/>
      <c r="H15" s="130"/>
      <c r="I15" s="130"/>
      <c r="J15" s="18">
        <v>1</v>
      </c>
      <c r="K15" s="18">
        <v>0</v>
      </c>
      <c r="L15" s="19" t="s">
        <v>2</v>
      </c>
      <c r="M15" s="20" t="s">
        <v>2</v>
      </c>
      <c r="N15" s="21">
        <v>105882825.91000001</v>
      </c>
    </row>
    <row r="16" spans="1:15" ht="51.6" customHeight="1" x14ac:dyDescent="0.3">
      <c r="A16" s="39"/>
      <c r="B16" s="41"/>
      <c r="C16" s="42"/>
      <c r="D16" s="129" t="s">
        <v>512</v>
      </c>
      <c r="E16" s="129"/>
      <c r="F16" s="129"/>
      <c r="G16" s="129"/>
      <c r="H16" s="129"/>
      <c r="I16" s="129"/>
      <c r="J16" s="22">
        <v>1</v>
      </c>
      <c r="K16" s="22">
        <v>2</v>
      </c>
      <c r="L16" s="15" t="s">
        <v>2</v>
      </c>
      <c r="M16" s="23" t="s">
        <v>2</v>
      </c>
      <c r="N16" s="24">
        <v>1953292.2999999998</v>
      </c>
    </row>
    <row r="17" spans="1:14" ht="73.2" customHeight="1" x14ac:dyDescent="0.3">
      <c r="A17" s="39"/>
      <c r="B17" s="41"/>
      <c r="C17" s="42"/>
      <c r="D17" s="43"/>
      <c r="E17" s="128" t="s">
        <v>490</v>
      </c>
      <c r="F17" s="128"/>
      <c r="G17" s="128"/>
      <c r="H17" s="128"/>
      <c r="I17" s="128"/>
      <c r="J17" s="22">
        <v>1</v>
      </c>
      <c r="K17" s="22">
        <v>2</v>
      </c>
      <c r="L17" s="15" t="s">
        <v>489</v>
      </c>
      <c r="M17" s="23" t="s">
        <v>2</v>
      </c>
      <c r="N17" s="24">
        <v>1953292.2999999998</v>
      </c>
    </row>
    <row r="18" spans="1:14" ht="35.4" customHeight="1" x14ac:dyDescent="0.3">
      <c r="A18" s="39"/>
      <c r="B18" s="41"/>
      <c r="C18" s="42"/>
      <c r="D18" s="43"/>
      <c r="E18" s="44"/>
      <c r="F18" s="128" t="s">
        <v>511</v>
      </c>
      <c r="G18" s="128"/>
      <c r="H18" s="128"/>
      <c r="I18" s="128"/>
      <c r="J18" s="22">
        <v>1</v>
      </c>
      <c r="K18" s="22">
        <v>2</v>
      </c>
      <c r="L18" s="15" t="s">
        <v>510</v>
      </c>
      <c r="M18" s="23" t="s">
        <v>2</v>
      </c>
      <c r="N18" s="24">
        <v>1953292.2999999998</v>
      </c>
    </row>
    <row r="19" spans="1:14" ht="42.6" customHeight="1" x14ac:dyDescent="0.3">
      <c r="A19" s="39"/>
      <c r="B19" s="41"/>
      <c r="C19" s="42"/>
      <c r="D19" s="43"/>
      <c r="E19" s="44"/>
      <c r="F19" s="44"/>
      <c r="G19" s="128" t="s">
        <v>509</v>
      </c>
      <c r="H19" s="128"/>
      <c r="I19" s="128"/>
      <c r="J19" s="22">
        <v>1</v>
      </c>
      <c r="K19" s="22">
        <v>2</v>
      </c>
      <c r="L19" s="15" t="s">
        <v>508</v>
      </c>
      <c r="M19" s="23" t="s">
        <v>2</v>
      </c>
      <c r="N19" s="24">
        <v>1953292.2999999998</v>
      </c>
    </row>
    <row r="20" spans="1:14" ht="111.6" customHeight="1" x14ac:dyDescent="0.3">
      <c r="A20" s="39"/>
      <c r="B20" s="41"/>
      <c r="C20" s="42"/>
      <c r="D20" s="43"/>
      <c r="E20" s="44"/>
      <c r="F20" s="44"/>
      <c r="G20" s="44"/>
      <c r="H20" s="127" t="s">
        <v>55</v>
      </c>
      <c r="I20" s="127"/>
      <c r="J20" s="22">
        <v>1</v>
      </c>
      <c r="K20" s="22">
        <v>2</v>
      </c>
      <c r="L20" s="15" t="s">
        <v>508</v>
      </c>
      <c r="M20" s="23">
        <v>100</v>
      </c>
      <c r="N20" s="24">
        <v>1953292.2999999998</v>
      </c>
    </row>
    <row r="21" spans="1:14" ht="69" customHeight="1" x14ac:dyDescent="0.3">
      <c r="A21" s="39"/>
      <c r="B21" s="41"/>
      <c r="C21" s="42"/>
      <c r="D21" s="129" t="s">
        <v>507</v>
      </c>
      <c r="E21" s="129"/>
      <c r="F21" s="129"/>
      <c r="G21" s="129"/>
      <c r="H21" s="129"/>
      <c r="I21" s="129"/>
      <c r="J21" s="22">
        <v>1</v>
      </c>
      <c r="K21" s="22">
        <v>3</v>
      </c>
      <c r="L21" s="15" t="s">
        <v>2</v>
      </c>
      <c r="M21" s="23" t="s">
        <v>2</v>
      </c>
      <c r="N21" s="24">
        <v>3544806.93</v>
      </c>
    </row>
    <row r="22" spans="1:14" ht="82.2" customHeight="1" x14ac:dyDescent="0.3">
      <c r="A22" s="39"/>
      <c r="B22" s="41"/>
      <c r="C22" s="42"/>
      <c r="D22" s="43"/>
      <c r="E22" s="128" t="s">
        <v>490</v>
      </c>
      <c r="F22" s="128"/>
      <c r="G22" s="128"/>
      <c r="H22" s="128"/>
      <c r="I22" s="128"/>
      <c r="J22" s="22">
        <v>1</v>
      </c>
      <c r="K22" s="22">
        <v>3</v>
      </c>
      <c r="L22" s="15" t="s">
        <v>489</v>
      </c>
      <c r="M22" s="23" t="s">
        <v>2</v>
      </c>
      <c r="N22" s="24">
        <v>3544806.93</v>
      </c>
    </row>
    <row r="23" spans="1:14" ht="27.6" customHeight="1" x14ac:dyDescent="0.3">
      <c r="A23" s="39"/>
      <c r="B23" s="41"/>
      <c r="C23" s="42"/>
      <c r="D23" s="43"/>
      <c r="E23" s="44"/>
      <c r="F23" s="128" t="s">
        <v>506</v>
      </c>
      <c r="G23" s="128"/>
      <c r="H23" s="128"/>
      <c r="I23" s="128"/>
      <c r="J23" s="22">
        <v>1</v>
      </c>
      <c r="K23" s="22">
        <v>3</v>
      </c>
      <c r="L23" s="15" t="s">
        <v>505</v>
      </c>
      <c r="M23" s="23" t="s">
        <v>2</v>
      </c>
      <c r="N23" s="24">
        <v>3544806.93</v>
      </c>
    </row>
    <row r="24" spans="1:14" ht="48.6" customHeight="1" x14ac:dyDescent="0.3">
      <c r="A24" s="39"/>
      <c r="B24" s="41"/>
      <c r="C24" s="42"/>
      <c r="D24" s="43"/>
      <c r="E24" s="44"/>
      <c r="F24" s="44"/>
      <c r="G24" s="128" t="s">
        <v>504</v>
      </c>
      <c r="H24" s="128"/>
      <c r="I24" s="128"/>
      <c r="J24" s="22">
        <v>1</v>
      </c>
      <c r="K24" s="22">
        <v>3</v>
      </c>
      <c r="L24" s="15" t="s">
        <v>503</v>
      </c>
      <c r="M24" s="23" t="s">
        <v>2</v>
      </c>
      <c r="N24" s="24">
        <v>3544806.93</v>
      </c>
    </row>
    <row r="25" spans="1:14" ht="99" customHeight="1" x14ac:dyDescent="0.3">
      <c r="A25" s="39"/>
      <c r="B25" s="41"/>
      <c r="C25" s="42"/>
      <c r="D25" s="43"/>
      <c r="E25" s="44"/>
      <c r="F25" s="44"/>
      <c r="G25" s="44"/>
      <c r="H25" s="127" t="s">
        <v>55</v>
      </c>
      <c r="I25" s="127"/>
      <c r="J25" s="22">
        <v>1</v>
      </c>
      <c r="K25" s="22">
        <v>3</v>
      </c>
      <c r="L25" s="15" t="s">
        <v>503</v>
      </c>
      <c r="M25" s="23">
        <v>100</v>
      </c>
      <c r="N25" s="24">
        <v>3095579.4000000004</v>
      </c>
    </row>
    <row r="26" spans="1:14" ht="21" customHeight="1" x14ac:dyDescent="0.3">
      <c r="A26" s="39"/>
      <c r="B26" s="41"/>
      <c r="C26" s="42"/>
      <c r="D26" s="43"/>
      <c r="E26" s="44"/>
      <c r="F26" s="44"/>
      <c r="G26" s="44"/>
      <c r="H26" s="127" t="s">
        <v>11</v>
      </c>
      <c r="I26" s="127"/>
      <c r="J26" s="22">
        <v>1</v>
      </c>
      <c r="K26" s="22">
        <v>3</v>
      </c>
      <c r="L26" s="15" t="s">
        <v>503</v>
      </c>
      <c r="M26" s="23">
        <v>200</v>
      </c>
      <c r="N26" s="24">
        <v>433177.53</v>
      </c>
    </row>
    <row r="27" spans="1:14" ht="34.200000000000003" customHeight="1" x14ac:dyDescent="0.3">
      <c r="A27" s="39"/>
      <c r="B27" s="41"/>
      <c r="C27" s="42"/>
      <c r="D27" s="43"/>
      <c r="E27" s="44"/>
      <c r="F27" s="44"/>
      <c r="G27" s="44"/>
      <c r="H27" s="127" t="s">
        <v>62</v>
      </c>
      <c r="I27" s="127"/>
      <c r="J27" s="22">
        <v>1</v>
      </c>
      <c r="K27" s="22">
        <v>3</v>
      </c>
      <c r="L27" s="15" t="s">
        <v>503</v>
      </c>
      <c r="M27" s="23">
        <v>800</v>
      </c>
      <c r="N27" s="24">
        <v>16050</v>
      </c>
    </row>
    <row r="28" spans="1:14" ht="80.400000000000006" customHeight="1" x14ac:dyDescent="0.3">
      <c r="A28" s="39"/>
      <c r="B28" s="41"/>
      <c r="C28" s="42"/>
      <c r="D28" s="129" t="s">
        <v>502</v>
      </c>
      <c r="E28" s="129"/>
      <c r="F28" s="129"/>
      <c r="G28" s="129"/>
      <c r="H28" s="129"/>
      <c r="I28" s="129"/>
      <c r="J28" s="22">
        <v>1</v>
      </c>
      <c r="K28" s="22">
        <v>4</v>
      </c>
      <c r="L28" s="15" t="s">
        <v>2</v>
      </c>
      <c r="M28" s="23" t="s">
        <v>2</v>
      </c>
      <c r="N28" s="24">
        <v>71078491.189999998</v>
      </c>
    </row>
    <row r="29" spans="1:14" ht="63" customHeight="1" x14ac:dyDescent="0.3">
      <c r="A29" s="39"/>
      <c r="B29" s="41"/>
      <c r="C29" s="42"/>
      <c r="D29" s="43"/>
      <c r="E29" s="128" t="s">
        <v>7</v>
      </c>
      <c r="F29" s="128"/>
      <c r="G29" s="128"/>
      <c r="H29" s="128"/>
      <c r="I29" s="128"/>
      <c r="J29" s="22">
        <v>1</v>
      </c>
      <c r="K29" s="22">
        <v>4</v>
      </c>
      <c r="L29" s="15" t="s">
        <v>6</v>
      </c>
      <c r="M29" s="23" t="s">
        <v>2</v>
      </c>
      <c r="N29" s="24">
        <v>67586926.210000008</v>
      </c>
    </row>
    <row r="30" spans="1:14" ht="100.2" customHeight="1" x14ac:dyDescent="0.3">
      <c r="A30" s="39"/>
      <c r="B30" s="41"/>
      <c r="C30" s="42"/>
      <c r="D30" s="43"/>
      <c r="E30" s="44"/>
      <c r="F30" s="128" t="s">
        <v>472</v>
      </c>
      <c r="G30" s="128"/>
      <c r="H30" s="128"/>
      <c r="I30" s="128"/>
      <c r="J30" s="22">
        <v>1</v>
      </c>
      <c r="K30" s="22">
        <v>4</v>
      </c>
      <c r="L30" s="15" t="s">
        <v>471</v>
      </c>
      <c r="M30" s="23" t="s">
        <v>2</v>
      </c>
      <c r="N30" s="24">
        <v>9644234.9400000013</v>
      </c>
    </row>
    <row r="31" spans="1:14" ht="46.2" customHeight="1" x14ac:dyDescent="0.3">
      <c r="A31" s="39"/>
      <c r="B31" s="41"/>
      <c r="C31" s="42"/>
      <c r="D31" s="43"/>
      <c r="E31" s="44"/>
      <c r="F31" s="44"/>
      <c r="G31" s="128" t="s">
        <v>501</v>
      </c>
      <c r="H31" s="128"/>
      <c r="I31" s="128"/>
      <c r="J31" s="22">
        <v>1</v>
      </c>
      <c r="K31" s="22">
        <v>4</v>
      </c>
      <c r="L31" s="15" t="s">
        <v>500</v>
      </c>
      <c r="M31" s="23" t="s">
        <v>2</v>
      </c>
      <c r="N31" s="24">
        <v>9644234.9400000013</v>
      </c>
    </row>
    <row r="32" spans="1:14" ht="108" customHeight="1" x14ac:dyDescent="0.3">
      <c r="A32" s="39"/>
      <c r="B32" s="41"/>
      <c r="C32" s="42"/>
      <c r="D32" s="43"/>
      <c r="E32" s="44"/>
      <c r="F32" s="44"/>
      <c r="G32" s="44"/>
      <c r="H32" s="127" t="s">
        <v>55</v>
      </c>
      <c r="I32" s="127"/>
      <c r="J32" s="22">
        <v>1</v>
      </c>
      <c r="K32" s="22">
        <v>4</v>
      </c>
      <c r="L32" s="15" t="s">
        <v>500</v>
      </c>
      <c r="M32" s="23">
        <v>100</v>
      </c>
      <c r="N32" s="24">
        <v>9644234.9400000013</v>
      </c>
    </row>
    <row r="33" spans="1:14" ht="59.4" customHeight="1" x14ac:dyDescent="0.3">
      <c r="A33" s="39"/>
      <c r="B33" s="41"/>
      <c r="C33" s="42"/>
      <c r="D33" s="43"/>
      <c r="E33" s="44"/>
      <c r="F33" s="128" t="s">
        <v>16</v>
      </c>
      <c r="G33" s="128"/>
      <c r="H33" s="128"/>
      <c r="I33" s="128"/>
      <c r="J33" s="22">
        <v>1</v>
      </c>
      <c r="K33" s="22">
        <v>4</v>
      </c>
      <c r="L33" s="15" t="s">
        <v>15</v>
      </c>
      <c r="M33" s="23" t="s">
        <v>2</v>
      </c>
      <c r="N33" s="24">
        <v>57942691.270000003</v>
      </c>
    </row>
    <row r="34" spans="1:14" ht="56.4" customHeight="1" x14ac:dyDescent="0.3">
      <c r="A34" s="39"/>
      <c r="B34" s="41"/>
      <c r="C34" s="42"/>
      <c r="D34" s="43"/>
      <c r="E34" s="44"/>
      <c r="F34" s="44"/>
      <c r="G34" s="128" t="s">
        <v>499</v>
      </c>
      <c r="H34" s="128"/>
      <c r="I34" s="128"/>
      <c r="J34" s="22">
        <v>1</v>
      </c>
      <c r="K34" s="22">
        <v>4</v>
      </c>
      <c r="L34" s="15" t="s">
        <v>498</v>
      </c>
      <c r="M34" s="23" t="s">
        <v>2</v>
      </c>
      <c r="N34" s="24">
        <v>1559040.05</v>
      </c>
    </row>
    <row r="35" spans="1:14" ht="51.6" customHeight="1" x14ac:dyDescent="0.3">
      <c r="A35" s="39"/>
      <c r="B35" s="41"/>
      <c r="C35" s="42"/>
      <c r="D35" s="43"/>
      <c r="E35" s="44"/>
      <c r="F35" s="44"/>
      <c r="G35" s="44"/>
      <c r="H35" s="127" t="s">
        <v>55</v>
      </c>
      <c r="I35" s="127"/>
      <c r="J35" s="22">
        <v>1</v>
      </c>
      <c r="K35" s="22">
        <v>4</v>
      </c>
      <c r="L35" s="15" t="s">
        <v>498</v>
      </c>
      <c r="M35" s="23">
        <v>100</v>
      </c>
      <c r="N35" s="24">
        <v>1559040.05</v>
      </c>
    </row>
    <row r="36" spans="1:14" ht="52.2" customHeight="1" x14ac:dyDescent="0.3">
      <c r="A36" s="39"/>
      <c r="B36" s="41"/>
      <c r="C36" s="42"/>
      <c r="D36" s="43"/>
      <c r="E36" s="44"/>
      <c r="F36" s="44"/>
      <c r="G36" s="128" t="s">
        <v>497</v>
      </c>
      <c r="H36" s="128"/>
      <c r="I36" s="128"/>
      <c r="J36" s="22">
        <v>1</v>
      </c>
      <c r="K36" s="22">
        <v>4</v>
      </c>
      <c r="L36" s="15" t="s">
        <v>496</v>
      </c>
      <c r="M36" s="23" t="s">
        <v>2</v>
      </c>
      <c r="N36" s="24">
        <v>54936761.220000006</v>
      </c>
    </row>
    <row r="37" spans="1:14" ht="107.4" customHeight="1" x14ac:dyDescent="0.3">
      <c r="A37" s="39"/>
      <c r="B37" s="41"/>
      <c r="C37" s="42"/>
      <c r="D37" s="43"/>
      <c r="E37" s="44"/>
      <c r="F37" s="44"/>
      <c r="G37" s="44"/>
      <c r="H37" s="127" t="s">
        <v>55</v>
      </c>
      <c r="I37" s="127"/>
      <c r="J37" s="22">
        <v>1</v>
      </c>
      <c r="K37" s="22">
        <v>4</v>
      </c>
      <c r="L37" s="15" t="s">
        <v>496</v>
      </c>
      <c r="M37" s="23">
        <v>100</v>
      </c>
      <c r="N37" s="24">
        <v>47327264.280000001</v>
      </c>
    </row>
    <row r="38" spans="1:14" ht="46.2" customHeight="1" x14ac:dyDescent="0.3">
      <c r="A38" s="39"/>
      <c r="B38" s="41"/>
      <c r="C38" s="42"/>
      <c r="D38" s="43"/>
      <c r="E38" s="44"/>
      <c r="F38" s="44"/>
      <c r="G38" s="44"/>
      <c r="H38" s="127" t="s">
        <v>11</v>
      </c>
      <c r="I38" s="127"/>
      <c r="J38" s="22">
        <v>1</v>
      </c>
      <c r="K38" s="22">
        <v>4</v>
      </c>
      <c r="L38" s="15" t="s">
        <v>496</v>
      </c>
      <c r="M38" s="23">
        <v>200</v>
      </c>
      <c r="N38" s="24">
        <v>7513948.9399999995</v>
      </c>
    </row>
    <row r="39" spans="1:14" ht="31.2" customHeight="1" x14ac:dyDescent="0.3">
      <c r="A39" s="39"/>
      <c r="B39" s="41"/>
      <c r="C39" s="42"/>
      <c r="D39" s="43"/>
      <c r="E39" s="44"/>
      <c r="F39" s="44"/>
      <c r="G39" s="44"/>
      <c r="H39" s="127" t="s">
        <v>62</v>
      </c>
      <c r="I39" s="127"/>
      <c r="J39" s="22">
        <v>1</v>
      </c>
      <c r="K39" s="22">
        <v>4</v>
      </c>
      <c r="L39" s="15" t="s">
        <v>496</v>
      </c>
      <c r="M39" s="23">
        <v>800</v>
      </c>
      <c r="N39" s="24">
        <v>95548</v>
      </c>
    </row>
    <row r="40" spans="1:14" ht="67.8" customHeight="1" x14ac:dyDescent="0.3">
      <c r="A40" s="39"/>
      <c r="B40" s="41"/>
      <c r="C40" s="42"/>
      <c r="D40" s="43"/>
      <c r="E40" s="44"/>
      <c r="F40" s="44"/>
      <c r="G40" s="128" t="s">
        <v>495</v>
      </c>
      <c r="H40" s="128"/>
      <c r="I40" s="128"/>
      <c r="J40" s="22">
        <v>1</v>
      </c>
      <c r="K40" s="22">
        <v>4</v>
      </c>
      <c r="L40" s="15" t="s">
        <v>494</v>
      </c>
      <c r="M40" s="23" t="s">
        <v>2</v>
      </c>
      <c r="N40" s="24">
        <v>1446890</v>
      </c>
    </row>
    <row r="41" spans="1:14" ht="52.2" customHeight="1" x14ac:dyDescent="0.3">
      <c r="A41" s="39"/>
      <c r="B41" s="41"/>
      <c r="C41" s="42"/>
      <c r="D41" s="43"/>
      <c r="E41" s="44"/>
      <c r="F41" s="44"/>
      <c r="G41" s="44"/>
      <c r="H41" s="127" t="s">
        <v>11</v>
      </c>
      <c r="I41" s="127"/>
      <c r="J41" s="22">
        <v>1</v>
      </c>
      <c r="K41" s="22">
        <v>4</v>
      </c>
      <c r="L41" s="15" t="s">
        <v>494</v>
      </c>
      <c r="M41" s="23">
        <v>200</v>
      </c>
      <c r="N41" s="24">
        <v>1446890</v>
      </c>
    </row>
    <row r="42" spans="1:14" ht="42" customHeight="1" x14ac:dyDescent="0.3">
      <c r="A42" s="39"/>
      <c r="B42" s="41"/>
      <c r="C42" s="42"/>
      <c r="D42" s="43"/>
      <c r="E42" s="128" t="s">
        <v>60</v>
      </c>
      <c r="F42" s="128"/>
      <c r="G42" s="128"/>
      <c r="H42" s="128"/>
      <c r="I42" s="128"/>
      <c r="J42" s="22">
        <v>1</v>
      </c>
      <c r="K42" s="22">
        <v>4</v>
      </c>
      <c r="L42" s="15" t="s">
        <v>59</v>
      </c>
      <c r="M42" s="23" t="s">
        <v>2</v>
      </c>
      <c r="N42" s="24">
        <v>3491564.9800000004</v>
      </c>
    </row>
    <row r="43" spans="1:14" ht="46.2" customHeight="1" x14ac:dyDescent="0.3">
      <c r="A43" s="39"/>
      <c r="B43" s="41"/>
      <c r="C43" s="42"/>
      <c r="D43" s="43"/>
      <c r="E43" s="44"/>
      <c r="F43" s="128" t="s">
        <v>60</v>
      </c>
      <c r="G43" s="128"/>
      <c r="H43" s="128"/>
      <c r="I43" s="128"/>
      <c r="J43" s="22">
        <v>1</v>
      </c>
      <c r="K43" s="22">
        <v>4</v>
      </c>
      <c r="L43" s="15" t="s">
        <v>72</v>
      </c>
      <c r="M43" s="23" t="s">
        <v>2</v>
      </c>
      <c r="N43" s="24">
        <v>3491564.9800000004</v>
      </c>
    </row>
    <row r="44" spans="1:14" ht="97.2" customHeight="1" x14ac:dyDescent="0.3">
      <c r="A44" s="39"/>
      <c r="B44" s="41"/>
      <c r="C44" s="42"/>
      <c r="D44" s="43"/>
      <c r="E44" s="44"/>
      <c r="F44" s="44"/>
      <c r="G44" s="128" t="s">
        <v>493</v>
      </c>
      <c r="H44" s="128"/>
      <c r="I44" s="128"/>
      <c r="J44" s="22">
        <v>1</v>
      </c>
      <c r="K44" s="22">
        <v>4</v>
      </c>
      <c r="L44" s="15" t="s">
        <v>492</v>
      </c>
      <c r="M44" s="23" t="s">
        <v>2</v>
      </c>
      <c r="N44" s="24">
        <v>3491564.9800000004</v>
      </c>
    </row>
    <row r="45" spans="1:14" ht="109.8" customHeight="1" x14ac:dyDescent="0.3">
      <c r="A45" s="39"/>
      <c r="B45" s="41"/>
      <c r="C45" s="42"/>
      <c r="D45" s="43"/>
      <c r="E45" s="44"/>
      <c r="F45" s="44"/>
      <c r="G45" s="44"/>
      <c r="H45" s="127" t="s">
        <v>55</v>
      </c>
      <c r="I45" s="127"/>
      <c r="J45" s="22">
        <v>1</v>
      </c>
      <c r="K45" s="22">
        <v>4</v>
      </c>
      <c r="L45" s="15" t="s">
        <v>492</v>
      </c>
      <c r="M45" s="23">
        <v>100</v>
      </c>
      <c r="N45" s="24">
        <v>3325299.99</v>
      </c>
    </row>
    <row r="46" spans="1:14" ht="21" customHeight="1" x14ac:dyDescent="0.3">
      <c r="A46" s="39"/>
      <c r="B46" s="41"/>
      <c r="C46" s="42"/>
      <c r="D46" s="43"/>
      <c r="E46" s="44"/>
      <c r="F46" s="44"/>
      <c r="G46" s="44"/>
      <c r="H46" s="127" t="s">
        <v>11</v>
      </c>
      <c r="I46" s="127"/>
      <c r="J46" s="22">
        <v>1</v>
      </c>
      <c r="K46" s="22">
        <v>4</v>
      </c>
      <c r="L46" s="15" t="s">
        <v>492</v>
      </c>
      <c r="M46" s="23">
        <v>200</v>
      </c>
      <c r="N46" s="24">
        <v>166264.99</v>
      </c>
    </row>
    <row r="47" spans="1:14" ht="61.2" customHeight="1" x14ac:dyDescent="0.3">
      <c r="A47" s="39"/>
      <c r="B47" s="41"/>
      <c r="C47" s="42"/>
      <c r="D47" s="129" t="s">
        <v>491</v>
      </c>
      <c r="E47" s="129"/>
      <c r="F47" s="129"/>
      <c r="G47" s="129"/>
      <c r="H47" s="129"/>
      <c r="I47" s="129"/>
      <c r="J47" s="22">
        <v>1</v>
      </c>
      <c r="K47" s="22">
        <v>6</v>
      </c>
      <c r="L47" s="15" t="s">
        <v>2</v>
      </c>
      <c r="M47" s="23" t="s">
        <v>2</v>
      </c>
      <c r="N47" s="24">
        <v>12436098.92</v>
      </c>
    </row>
    <row r="48" spans="1:14" ht="77.400000000000006" customHeight="1" x14ac:dyDescent="0.3">
      <c r="A48" s="39"/>
      <c r="B48" s="41"/>
      <c r="C48" s="42"/>
      <c r="D48" s="43"/>
      <c r="E48" s="128" t="s">
        <v>490</v>
      </c>
      <c r="F48" s="128"/>
      <c r="G48" s="128"/>
      <c r="H48" s="128"/>
      <c r="I48" s="128"/>
      <c r="J48" s="22">
        <v>1</v>
      </c>
      <c r="K48" s="22">
        <v>6</v>
      </c>
      <c r="L48" s="15" t="s">
        <v>489</v>
      </c>
      <c r="M48" s="23" t="s">
        <v>2</v>
      </c>
      <c r="N48" s="24">
        <v>2968661.3</v>
      </c>
    </row>
    <row r="49" spans="1:14" ht="56.4" customHeight="1" x14ac:dyDescent="0.3">
      <c r="A49" s="39"/>
      <c r="B49" s="41"/>
      <c r="C49" s="42"/>
      <c r="D49" s="43"/>
      <c r="E49" s="44"/>
      <c r="F49" s="128" t="s">
        <v>487</v>
      </c>
      <c r="G49" s="128"/>
      <c r="H49" s="128"/>
      <c r="I49" s="128"/>
      <c r="J49" s="22">
        <v>1</v>
      </c>
      <c r="K49" s="22">
        <v>6</v>
      </c>
      <c r="L49" s="15" t="s">
        <v>488</v>
      </c>
      <c r="M49" s="23" t="s">
        <v>2</v>
      </c>
      <c r="N49" s="24">
        <v>2968661.3</v>
      </c>
    </row>
    <row r="50" spans="1:14" ht="58.2" customHeight="1" x14ac:dyDescent="0.3">
      <c r="A50" s="39"/>
      <c r="B50" s="41"/>
      <c r="C50" s="42"/>
      <c r="D50" s="43"/>
      <c r="E50" s="44"/>
      <c r="F50" s="44"/>
      <c r="G50" s="128" t="s">
        <v>487</v>
      </c>
      <c r="H50" s="128"/>
      <c r="I50" s="128"/>
      <c r="J50" s="22">
        <v>1</v>
      </c>
      <c r="K50" s="22">
        <v>6</v>
      </c>
      <c r="L50" s="15" t="s">
        <v>486</v>
      </c>
      <c r="M50" s="23" t="s">
        <v>2</v>
      </c>
      <c r="N50" s="24">
        <v>2968661.3</v>
      </c>
    </row>
    <row r="51" spans="1:14" ht="51.6" customHeight="1" x14ac:dyDescent="0.3">
      <c r="A51" s="39"/>
      <c r="B51" s="41"/>
      <c r="C51" s="42"/>
      <c r="D51" s="43"/>
      <c r="E51" s="44"/>
      <c r="F51" s="44"/>
      <c r="G51" s="44"/>
      <c r="H51" s="127" t="s">
        <v>55</v>
      </c>
      <c r="I51" s="127"/>
      <c r="J51" s="22">
        <v>1</v>
      </c>
      <c r="K51" s="22">
        <v>6</v>
      </c>
      <c r="L51" s="15" t="s">
        <v>486</v>
      </c>
      <c r="M51" s="23">
        <v>100</v>
      </c>
      <c r="N51" s="24">
        <v>2913460.8</v>
      </c>
    </row>
    <row r="52" spans="1:14" ht="51" customHeight="1" x14ac:dyDescent="0.3">
      <c r="A52" s="39"/>
      <c r="B52" s="41"/>
      <c r="C52" s="42"/>
      <c r="D52" s="43"/>
      <c r="E52" s="44"/>
      <c r="F52" s="44"/>
      <c r="G52" s="44"/>
      <c r="H52" s="127" t="s">
        <v>11</v>
      </c>
      <c r="I52" s="127"/>
      <c r="J52" s="22">
        <v>1</v>
      </c>
      <c r="K52" s="22">
        <v>6</v>
      </c>
      <c r="L52" s="15" t="s">
        <v>486</v>
      </c>
      <c r="M52" s="23">
        <v>200</v>
      </c>
      <c r="N52" s="24">
        <v>55200.5</v>
      </c>
    </row>
    <row r="53" spans="1:14" ht="57.6" customHeight="1" x14ac:dyDescent="0.3">
      <c r="A53" s="39"/>
      <c r="B53" s="41"/>
      <c r="C53" s="42"/>
      <c r="D53" s="43"/>
      <c r="E53" s="128" t="s">
        <v>7</v>
      </c>
      <c r="F53" s="128"/>
      <c r="G53" s="128"/>
      <c r="H53" s="128"/>
      <c r="I53" s="128"/>
      <c r="J53" s="22">
        <v>1</v>
      </c>
      <c r="K53" s="22">
        <v>6</v>
      </c>
      <c r="L53" s="15" t="s">
        <v>6</v>
      </c>
      <c r="M53" s="23" t="s">
        <v>2</v>
      </c>
      <c r="N53" s="24">
        <v>9467437.620000001</v>
      </c>
    </row>
    <row r="54" spans="1:14" ht="55.8" customHeight="1" x14ac:dyDescent="0.3">
      <c r="A54" s="39"/>
      <c r="B54" s="41"/>
      <c r="C54" s="42"/>
      <c r="D54" s="43"/>
      <c r="E54" s="44"/>
      <c r="F54" s="128" t="s">
        <v>5</v>
      </c>
      <c r="G54" s="128"/>
      <c r="H54" s="128"/>
      <c r="I54" s="128"/>
      <c r="J54" s="22">
        <v>1</v>
      </c>
      <c r="K54" s="22">
        <v>6</v>
      </c>
      <c r="L54" s="15" t="s">
        <v>4</v>
      </c>
      <c r="M54" s="23" t="s">
        <v>2</v>
      </c>
      <c r="N54" s="24">
        <v>9467437.620000001</v>
      </c>
    </row>
    <row r="55" spans="1:14" ht="68.400000000000006" customHeight="1" x14ac:dyDescent="0.3">
      <c r="A55" s="39"/>
      <c r="B55" s="41"/>
      <c r="C55" s="42"/>
      <c r="D55" s="43"/>
      <c r="E55" s="44"/>
      <c r="F55" s="44"/>
      <c r="G55" s="128" t="s">
        <v>485</v>
      </c>
      <c r="H55" s="128"/>
      <c r="I55" s="128"/>
      <c r="J55" s="22">
        <v>1</v>
      </c>
      <c r="K55" s="22">
        <v>6</v>
      </c>
      <c r="L55" s="15" t="s">
        <v>484</v>
      </c>
      <c r="M55" s="23" t="s">
        <v>2</v>
      </c>
      <c r="N55" s="24">
        <v>9467437.620000001</v>
      </c>
    </row>
    <row r="56" spans="1:14" ht="92.4" customHeight="1" x14ac:dyDescent="0.3">
      <c r="A56" s="39"/>
      <c r="B56" s="41"/>
      <c r="C56" s="42"/>
      <c r="D56" s="43"/>
      <c r="E56" s="44"/>
      <c r="F56" s="44"/>
      <c r="G56" s="44"/>
      <c r="H56" s="127" t="s">
        <v>55</v>
      </c>
      <c r="I56" s="127"/>
      <c r="J56" s="22">
        <v>1</v>
      </c>
      <c r="K56" s="22">
        <v>6</v>
      </c>
      <c r="L56" s="15" t="s">
        <v>484</v>
      </c>
      <c r="M56" s="23">
        <v>100</v>
      </c>
      <c r="N56" s="24">
        <v>9467437.620000001</v>
      </c>
    </row>
    <row r="57" spans="1:14" ht="28.8" customHeight="1" x14ac:dyDescent="0.3">
      <c r="A57" s="39"/>
      <c r="B57" s="41"/>
      <c r="C57" s="42"/>
      <c r="D57" s="129" t="s">
        <v>483</v>
      </c>
      <c r="E57" s="129"/>
      <c r="F57" s="129"/>
      <c r="G57" s="129"/>
      <c r="H57" s="129"/>
      <c r="I57" s="129"/>
      <c r="J57" s="22">
        <v>1</v>
      </c>
      <c r="K57" s="22">
        <v>11</v>
      </c>
      <c r="L57" s="15" t="s">
        <v>2</v>
      </c>
      <c r="M57" s="23" t="s">
        <v>2</v>
      </c>
      <c r="N57" s="24">
        <v>250000</v>
      </c>
    </row>
    <row r="58" spans="1:14" ht="66" customHeight="1" x14ac:dyDescent="0.3">
      <c r="A58" s="39"/>
      <c r="B58" s="41"/>
      <c r="C58" s="42"/>
      <c r="D58" s="43"/>
      <c r="E58" s="128" t="s">
        <v>7</v>
      </c>
      <c r="F58" s="128"/>
      <c r="G58" s="128"/>
      <c r="H58" s="128"/>
      <c r="I58" s="128"/>
      <c r="J58" s="22">
        <v>1</v>
      </c>
      <c r="K58" s="22">
        <v>11</v>
      </c>
      <c r="L58" s="15" t="s">
        <v>6</v>
      </c>
      <c r="M58" s="23" t="s">
        <v>2</v>
      </c>
      <c r="N58" s="24">
        <v>250000</v>
      </c>
    </row>
    <row r="59" spans="1:14" ht="61.8" customHeight="1" x14ac:dyDescent="0.3">
      <c r="A59" s="39"/>
      <c r="B59" s="41"/>
      <c r="C59" s="42"/>
      <c r="D59" s="43"/>
      <c r="E59" s="44"/>
      <c r="F59" s="128" t="s">
        <v>16</v>
      </c>
      <c r="G59" s="128"/>
      <c r="H59" s="128"/>
      <c r="I59" s="128"/>
      <c r="J59" s="22">
        <v>1</v>
      </c>
      <c r="K59" s="22">
        <v>11</v>
      </c>
      <c r="L59" s="15" t="s">
        <v>15</v>
      </c>
      <c r="M59" s="23" t="s">
        <v>2</v>
      </c>
      <c r="N59" s="24">
        <v>250000</v>
      </c>
    </row>
    <row r="60" spans="1:14" ht="45.6" customHeight="1" x14ac:dyDescent="0.3">
      <c r="A60" s="39"/>
      <c r="B60" s="41"/>
      <c r="C60" s="42"/>
      <c r="D60" s="43"/>
      <c r="E60" s="44"/>
      <c r="F60" s="44"/>
      <c r="G60" s="128" t="s">
        <v>482</v>
      </c>
      <c r="H60" s="128"/>
      <c r="I60" s="128"/>
      <c r="J60" s="22">
        <v>1</v>
      </c>
      <c r="K60" s="22">
        <v>11</v>
      </c>
      <c r="L60" s="15" t="s">
        <v>481</v>
      </c>
      <c r="M60" s="23" t="s">
        <v>2</v>
      </c>
      <c r="N60" s="24">
        <v>250000</v>
      </c>
    </row>
    <row r="61" spans="1:14" ht="40.200000000000003" customHeight="1" x14ac:dyDescent="0.3">
      <c r="A61" s="39"/>
      <c r="B61" s="41"/>
      <c r="C61" s="42"/>
      <c r="D61" s="43"/>
      <c r="E61" s="44"/>
      <c r="F61" s="44"/>
      <c r="G61" s="44"/>
      <c r="H61" s="127" t="s">
        <v>62</v>
      </c>
      <c r="I61" s="127"/>
      <c r="J61" s="22">
        <v>1</v>
      </c>
      <c r="K61" s="22">
        <v>11</v>
      </c>
      <c r="L61" s="15" t="s">
        <v>481</v>
      </c>
      <c r="M61" s="23">
        <v>800</v>
      </c>
      <c r="N61" s="24">
        <v>250000</v>
      </c>
    </row>
    <row r="62" spans="1:14" ht="33.6" customHeight="1" x14ac:dyDescent="0.3">
      <c r="A62" s="39"/>
      <c r="B62" s="41"/>
      <c r="C62" s="42"/>
      <c r="D62" s="129" t="s">
        <v>480</v>
      </c>
      <c r="E62" s="129"/>
      <c r="F62" s="129"/>
      <c r="G62" s="129"/>
      <c r="H62" s="129"/>
      <c r="I62" s="129"/>
      <c r="J62" s="22">
        <v>1</v>
      </c>
      <c r="K62" s="22">
        <v>13</v>
      </c>
      <c r="L62" s="15" t="s">
        <v>2</v>
      </c>
      <c r="M62" s="23" t="s">
        <v>2</v>
      </c>
      <c r="N62" s="24">
        <v>16620136.570000002</v>
      </c>
    </row>
    <row r="63" spans="1:14" ht="62.4" customHeight="1" x14ac:dyDescent="0.3">
      <c r="A63" s="39"/>
      <c r="B63" s="41"/>
      <c r="C63" s="42"/>
      <c r="D63" s="43"/>
      <c r="E63" s="128" t="s">
        <v>479</v>
      </c>
      <c r="F63" s="128"/>
      <c r="G63" s="128"/>
      <c r="H63" s="128"/>
      <c r="I63" s="128"/>
      <c r="J63" s="22">
        <v>1</v>
      </c>
      <c r="K63" s="22">
        <v>13</v>
      </c>
      <c r="L63" s="15" t="s">
        <v>478</v>
      </c>
      <c r="M63" s="23" t="s">
        <v>2</v>
      </c>
      <c r="N63" s="24">
        <v>279918</v>
      </c>
    </row>
    <row r="64" spans="1:14" ht="24" customHeight="1" x14ac:dyDescent="0.3">
      <c r="A64" s="39"/>
      <c r="B64" s="41"/>
      <c r="C64" s="42"/>
      <c r="D64" s="43"/>
      <c r="E64" s="44"/>
      <c r="F64" s="128" t="s">
        <v>476</v>
      </c>
      <c r="G64" s="128"/>
      <c r="H64" s="128"/>
      <c r="I64" s="128"/>
      <c r="J64" s="22">
        <v>1</v>
      </c>
      <c r="K64" s="22">
        <v>13</v>
      </c>
      <c r="L64" s="15" t="s">
        <v>477</v>
      </c>
      <c r="M64" s="23" t="s">
        <v>2</v>
      </c>
      <c r="N64" s="24">
        <v>279918</v>
      </c>
    </row>
    <row r="65" spans="1:14" ht="28.8" customHeight="1" x14ac:dyDescent="0.3">
      <c r="A65" s="39"/>
      <c r="B65" s="41"/>
      <c r="C65" s="42"/>
      <c r="D65" s="43"/>
      <c r="E65" s="44"/>
      <c r="F65" s="44"/>
      <c r="G65" s="128" t="s">
        <v>476</v>
      </c>
      <c r="H65" s="128"/>
      <c r="I65" s="128"/>
      <c r="J65" s="22">
        <v>1</v>
      </c>
      <c r="K65" s="22">
        <v>13</v>
      </c>
      <c r="L65" s="15" t="s">
        <v>475</v>
      </c>
      <c r="M65" s="23" t="s">
        <v>2</v>
      </c>
      <c r="N65" s="24">
        <v>279918</v>
      </c>
    </row>
    <row r="66" spans="1:14" ht="27.6" customHeight="1" x14ac:dyDescent="0.3">
      <c r="A66" s="39"/>
      <c r="B66" s="41"/>
      <c r="C66" s="42"/>
      <c r="D66" s="43"/>
      <c r="E66" s="44"/>
      <c r="F66" s="44"/>
      <c r="G66" s="44"/>
      <c r="H66" s="127" t="s">
        <v>62</v>
      </c>
      <c r="I66" s="127"/>
      <c r="J66" s="22">
        <v>1</v>
      </c>
      <c r="K66" s="22">
        <v>13</v>
      </c>
      <c r="L66" s="15" t="s">
        <v>475</v>
      </c>
      <c r="M66" s="23">
        <v>800</v>
      </c>
      <c r="N66" s="24">
        <v>279918</v>
      </c>
    </row>
    <row r="67" spans="1:14" ht="53.4" customHeight="1" x14ac:dyDescent="0.3">
      <c r="A67" s="39"/>
      <c r="B67" s="41"/>
      <c r="C67" s="42"/>
      <c r="D67" s="43"/>
      <c r="E67" s="128" t="s">
        <v>105</v>
      </c>
      <c r="F67" s="128"/>
      <c r="G67" s="128"/>
      <c r="H67" s="128"/>
      <c r="I67" s="128"/>
      <c r="J67" s="22">
        <v>1</v>
      </c>
      <c r="K67" s="22">
        <v>13</v>
      </c>
      <c r="L67" s="15" t="s">
        <v>104</v>
      </c>
      <c r="M67" s="23" t="s">
        <v>2</v>
      </c>
      <c r="N67" s="24">
        <v>5048346.62</v>
      </c>
    </row>
    <row r="68" spans="1:14" ht="67.2" customHeight="1" x14ac:dyDescent="0.3">
      <c r="A68" s="39"/>
      <c r="B68" s="41"/>
      <c r="C68" s="42"/>
      <c r="D68" s="43"/>
      <c r="E68" s="44"/>
      <c r="F68" s="128" t="s">
        <v>103</v>
      </c>
      <c r="G68" s="128"/>
      <c r="H68" s="128"/>
      <c r="I68" s="128"/>
      <c r="J68" s="22">
        <v>1</v>
      </c>
      <c r="K68" s="22">
        <v>13</v>
      </c>
      <c r="L68" s="15" t="s">
        <v>102</v>
      </c>
      <c r="M68" s="23" t="s">
        <v>2</v>
      </c>
      <c r="N68" s="24">
        <v>5048346.62</v>
      </c>
    </row>
    <row r="69" spans="1:14" ht="77.400000000000006" customHeight="1" x14ac:dyDescent="0.3">
      <c r="A69" s="39"/>
      <c r="B69" s="41"/>
      <c r="C69" s="42"/>
      <c r="D69" s="43"/>
      <c r="E69" s="44"/>
      <c r="F69" s="44"/>
      <c r="G69" s="128" t="s">
        <v>474</v>
      </c>
      <c r="H69" s="128"/>
      <c r="I69" s="128"/>
      <c r="J69" s="22">
        <v>1</v>
      </c>
      <c r="K69" s="22">
        <v>13</v>
      </c>
      <c r="L69" s="15" t="s">
        <v>473</v>
      </c>
      <c r="M69" s="23" t="s">
        <v>2</v>
      </c>
      <c r="N69" s="24">
        <v>5048346.62</v>
      </c>
    </row>
    <row r="70" spans="1:14" ht="100.8" customHeight="1" x14ac:dyDescent="0.3">
      <c r="A70" s="39"/>
      <c r="B70" s="41"/>
      <c r="C70" s="42"/>
      <c r="D70" s="43"/>
      <c r="E70" s="44"/>
      <c r="F70" s="44"/>
      <c r="G70" s="44"/>
      <c r="H70" s="127" t="s">
        <v>55</v>
      </c>
      <c r="I70" s="127"/>
      <c r="J70" s="22">
        <v>1</v>
      </c>
      <c r="K70" s="22">
        <v>13</v>
      </c>
      <c r="L70" s="15" t="s">
        <v>473</v>
      </c>
      <c r="M70" s="23">
        <v>100</v>
      </c>
      <c r="N70" s="24">
        <v>4211895.5600000005</v>
      </c>
    </row>
    <row r="71" spans="1:14" ht="21" customHeight="1" x14ac:dyDescent="0.3">
      <c r="A71" s="39"/>
      <c r="B71" s="41"/>
      <c r="C71" s="42"/>
      <c r="D71" s="43"/>
      <c r="E71" s="44"/>
      <c r="F71" s="44"/>
      <c r="G71" s="44"/>
      <c r="H71" s="127" t="s">
        <v>11</v>
      </c>
      <c r="I71" s="127"/>
      <c r="J71" s="22">
        <v>1</v>
      </c>
      <c r="K71" s="22">
        <v>13</v>
      </c>
      <c r="L71" s="15" t="s">
        <v>473</v>
      </c>
      <c r="M71" s="23">
        <v>200</v>
      </c>
      <c r="N71" s="24">
        <v>822800.06</v>
      </c>
    </row>
    <row r="72" spans="1:14" ht="43.8" customHeight="1" x14ac:dyDescent="0.3">
      <c r="A72" s="39"/>
      <c r="B72" s="41"/>
      <c r="C72" s="42"/>
      <c r="D72" s="43"/>
      <c r="E72" s="44"/>
      <c r="F72" s="44"/>
      <c r="G72" s="44"/>
      <c r="H72" s="127" t="s">
        <v>62</v>
      </c>
      <c r="I72" s="127"/>
      <c r="J72" s="22">
        <v>1</v>
      </c>
      <c r="K72" s="22">
        <v>13</v>
      </c>
      <c r="L72" s="15" t="s">
        <v>473</v>
      </c>
      <c r="M72" s="23">
        <v>800</v>
      </c>
      <c r="N72" s="24">
        <v>13651</v>
      </c>
    </row>
    <row r="73" spans="1:14" ht="21" customHeight="1" x14ac:dyDescent="0.3">
      <c r="A73" s="39"/>
      <c r="B73" s="41"/>
      <c r="C73" s="42"/>
      <c r="D73" s="43"/>
      <c r="E73" s="128" t="s">
        <v>7</v>
      </c>
      <c r="F73" s="128"/>
      <c r="G73" s="128"/>
      <c r="H73" s="128"/>
      <c r="I73" s="128"/>
      <c r="J73" s="22">
        <v>1</v>
      </c>
      <c r="K73" s="22">
        <v>13</v>
      </c>
      <c r="L73" s="15" t="s">
        <v>6</v>
      </c>
      <c r="M73" s="23" t="s">
        <v>2</v>
      </c>
      <c r="N73" s="24">
        <v>4668771.9499999993</v>
      </c>
    </row>
    <row r="74" spans="1:14" ht="97.2" customHeight="1" x14ac:dyDescent="0.3">
      <c r="A74" s="39"/>
      <c r="B74" s="41"/>
      <c r="C74" s="42"/>
      <c r="D74" s="43"/>
      <c r="E74" s="44"/>
      <c r="F74" s="128" t="s">
        <v>472</v>
      </c>
      <c r="G74" s="128"/>
      <c r="H74" s="128"/>
      <c r="I74" s="128"/>
      <c r="J74" s="22">
        <v>1</v>
      </c>
      <c r="K74" s="22">
        <v>13</v>
      </c>
      <c r="L74" s="15" t="s">
        <v>471</v>
      </c>
      <c r="M74" s="23" t="s">
        <v>2</v>
      </c>
      <c r="N74" s="24">
        <v>4618306.9499999993</v>
      </c>
    </row>
    <row r="75" spans="1:14" ht="100.2" customHeight="1" x14ac:dyDescent="0.3">
      <c r="A75" s="39"/>
      <c r="B75" s="41"/>
      <c r="C75" s="42"/>
      <c r="D75" s="43"/>
      <c r="E75" s="44"/>
      <c r="F75" s="44"/>
      <c r="G75" s="128" t="s">
        <v>470</v>
      </c>
      <c r="H75" s="128"/>
      <c r="I75" s="128"/>
      <c r="J75" s="22">
        <v>1</v>
      </c>
      <c r="K75" s="22">
        <v>13</v>
      </c>
      <c r="L75" s="15" t="s">
        <v>469</v>
      </c>
      <c r="M75" s="23" t="s">
        <v>2</v>
      </c>
      <c r="N75" s="24">
        <v>559580.26</v>
      </c>
    </row>
    <row r="76" spans="1:14" ht="46.8" customHeight="1" x14ac:dyDescent="0.3">
      <c r="A76" s="39"/>
      <c r="B76" s="41"/>
      <c r="C76" s="42"/>
      <c r="D76" s="43"/>
      <c r="E76" s="44"/>
      <c r="F76" s="44"/>
      <c r="G76" s="44"/>
      <c r="H76" s="127" t="s">
        <v>11</v>
      </c>
      <c r="I76" s="127"/>
      <c r="J76" s="22">
        <v>1</v>
      </c>
      <c r="K76" s="22">
        <v>13</v>
      </c>
      <c r="L76" s="15" t="s">
        <v>469</v>
      </c>
      <c r="M76" s="23">
        <v>200</v>
      </c>
      <c r="N76" s="24">
        <v>559580.26</v>
      </c>
    </row>
    <row r="77" spans="1:14" ht="45.6" customHeight="1" x14ac:dyDescent="0.3">
      <c r="A77" s="39"/>
      <c r="B77" s="41"/>
      <c r="C77" s="42"/>
      <c r="D77" s="43"/>
      <c r="E77" s="44"/>
      <c r="F77" s="44"/>
      <c r="G77" s="128" t="s">
        <v>468</v>
      </c>
      <c r="H77" s="128"/>
      <c r="I77" s="128"/>
      <c r="J77" s="22">
        <v>1</v>
      </c>
      <c r="K77" s="22">
        <v>13</v>
      </c>
      <c r="L77" s="15" t="s">
        <v>467</v>
      </c>
      <c r="M77" s="23" t="s">
        <v>2</v>
      </c>
      <c r="N77" s="24">
        <v>510000</v>
      </c>
    </row>
    <row r="78" spans="1:14" ht="21" customHeight="1" x14ac:dyDescent="0.3">
      <c r="A78" s="39"/>
      <c r="B78" s="41"/>
      <c r="C78" s="42"/>
      <c r="D78" s="43"/>
      <c r="E78" s="44"/>
      <c r="F78" s="44"/>
      <c r="G78" s="44"/>
      <c r="H78" s="127" t="s">
        <v>11</v>
      </c>
      <c r="I78" s="127"/>
      <c r="J78" s="22">
        <v>1</v>
      </c>
      <c r="K78" s="22">
        <v>13</v>
      </c>
      <c r="L78" s="15" t="s">
        <v>467</v>
      </c>
      <c r="M78" s="23">
        <v>200</v>
      </c>
      <c r="N78" s="24">
        <v>510000</v>
      </c>
    </row>
    <row r="79" spans="1:14" ht="69" customHeight="1" x14ac:dyDescent="0.3">
      <c r="A79" s="39"/>
      <c r="B79" s="41"/>
      <c r="C79" s="42"/>
      <c r="D79" s="43"/>
      <c r="E79" s="44"/>
      <c r="F79" s="44"/>
      <c r="G79" s="128" t="s">
        <v>466</v>
      </c>
      <c r="H79" s="128"/>
      <c r="I79" s="128"/>
      <c r="J79" s="22">
        <v>1</v>
      </c>
      <c r="K79" s="22">
        <v>13</v>
      </c>
      <c r="L79" s="15" t="s">
        <v>465</v>
      </c>
      <c r="M79" s="23" t="s">
        <v>2</v>
      </c>
      <c r="N79" s="24">
        <v>24800</v>
      </c>
    </row>
    <row r="80" spans="1:14" ht="46.8" customHeight="1" x14ac:dyDescent="0.3">
      <c r="A80" s="39"/>
      <c r="B80" s="41"/>
      <c r="C80" s="42"/>
      <c r="D80" s="43"/>
      <c r="E80" s="44"/>
      <c r="F80" s="44"/>
      <c r="G80" s="44"/>
      <c r="H80" s="127" t="s">
        <v>11</v>
      </c>
      <c r="I80" s="127"/>
      <c r="J80" s="22">
        <v>1</v>
      </c>
      <c r="K80" s="22">
        <v>13</v>
      </c>
      <c r="L80" s="15" t="s">
        <v>465</v>
      </c>
      <c r="M80" s="23">
        <v>200</v>
      </c>
      <c r="N80" s="24">
        <v>10800</v>
      </c>
    </row>
    <row r="81" spans="1:14" ht="32.4" customHeight="1" x14ac:dyDescent="0.3">
      <c r="A81" s="39"/>
      <c r="B81" s="41"/>
      <c r="C81" s="42"/>
      <c r="D81" s="43"/>
      <c r="E81" s="44"/>
      <c r="F81" s="44"/>
      <c r="G81" s="44"/>
      <c r="H81" s="127" t="s">
        <v>62</v>
      </c>
      <c r="I81" s="127"/>
      <c r="J81" s="22">
        <v>1</v>
      </c>
      <c r="K81" s="22">
        <v>13</v>
      </c>
      <c r="L81" s="15" t="s">
        <v>465</v>
      </c>
      <c r="M81" s="23">
        <v>800</v>
      </c>
      <c r="N81" s="24">
        <v>14000</v>
      </c>
    </row>
    <row r="82" spans="1:14" ht="40.200000000000003" customHeight="1" x14ac:dyDescent="0.3">
      <c r="A82" s="39"/>
      <c r="B82" s="41"/>
      <c r="C82" s="42"/>
      <c r="D82" s="43"/>
      <c r="E82" s="44"/>
      <c r="F82" s="44"/>
      <c r="G82" s="128" t="s">
        <v>464</v>
      </c>
      <c r="H82" s="128"/>
      <c r="I82" s="128"/>
      <c r="J82" s="22">
        <v>1</v>
      </c>
      <c r="K82" s="22">
        <v>13</v>
      </c>
      <c r="L82" s="15" t="s">
        <v>463</v>
      </c>
      <c r="M82" s="23" t="s">
        <v>2</v>
      </c>
      <c r="N82" s="24">
        <v>360000</v>
      </c>
    </row>
    <row r="83" spans="1:14" ht="42.6" customHeight="1" x14ac:dyDescent="0.3">
      <c r="A83" s="39"/>
      <c r="B83" s="41"/>
      <c r="C83" s="42"/>
      <c r="D83" s="43"/>
      <c r="E83" s="44"/>
      <c r="F83" s="44"/>
      <c r="G83" s="44"/>
      <c r="H83" s="127" t="s">
        <v>11</v>
      </c>
      <c r="I83" s="127"/>
      <c r="J83" s="22">
        <v>1</v>
      </c>
      <c r="K83" s="22">
        <v>13</v>
      </c>
      <c r="L83" s="15" t="s">
        <v>463</v>
      </c>
      <c r="M83" s="23">
        <v>200</v>
      </c>
      <c r="N83" s="24">
        <v>360000</v>
      </c>
    </row>
    <row r="84" spans="1:14" ht="37.200000000000003" customHeight="1" x14ac:dyDescent="0.3">
      <c r="A84" s="39"/>
      <c r="B84" s="41"/>
      <c r="C84" s="42"/>
      <c r="D84" s="43"/>
      <c r="E84" s="44"/>
      <c r="F84" s="44"/>
      <c r="G84" s="128" t="s">
        <v>462</v>
      </c>
      <c r="H84" s="128"/>
      <c r="I84" s="128"/>
      <c r="J84" s="22">
        <v>1</v>
      </c>
      <c r="K84" s="22">
        <v>13</v>
      </c>
      <c r="L84" s="15" t="s">
        <v>461</v>
      </c>
      <c r="M84" s="23" t="s">
        <v>2</v>
      </c>
      <c r="N84" s="24">
        <v>5000</v>
      </c>
    </row>
    <row r="85" spans="1:14" ht="51.6" customHeight="1" x14ac:dyDescent="0.3">
      <c r="A85" s="39"/>
      <c r="B85" s="41"/>
      <c r="C85" s="42"/>
      <c r="D85" s="43"/>
      <c r="E85" s="44"/>
      <c r="F85" s="44"/>
      <c r="G85" s="44"/>
      <c r="H85" s="127" t="s">
        <v>11</v>
      </c>
      <c r="I85" s="127"/>
      <c r="J85" s="22">
        <v>1</v>
      </c>
      <c r="K85" s="22">
        <v>13</v>
      </c>
      <c r="L85" s="15" t="s">
        <v>461</v>
      </c>
      <c r="M85" s="23">
        <v>200</v>
      </c>
      <c r="N85" s="24">
        <v>5000</v>
      </c>
    </row>
    <row r="86" spans="1:14" ht="51.6" customHeight="1" x14ac:dyDescent="0.3">
      <c r="A86" s="39"/>
      <c r="B86" s="41"/>
      <c r="C86" s="42"/>
      <c r="D86" s="43"/>
      <c r="E86" s="44"/>
      <c r="F86" s="44"/>
      <c r="G86" s="128" t="s">
        <v>460</v>
      </c>
      <c r="H86" s="128"/>
      <c r="I86" s="128"/>
      <c r="J86" s="22">
        <v>1</v>
      </c>
      <c r="K86" s="22">
        <v>13</v>
      </c>
      <c r="L86" s="15" t="s">
        <v>459</v>
      </c>
      <c r="M86" s="23" t="s">
        <v>2</v>
      </c>
      <c r="N86" s="24">
        <v>650000</v>
      </c>
    </row>
    <row r="87" spans="1:14" ht="52.8" customHeight="1" x14ac:dyDescent="0.3">
      <c r="A87" s="39"/>
      <c r="B87" s="41"/>
      <c r="C87" s="42"/>
      <c r="D87" s="43"/>
      <c r="E87" s="44"/>
      <c r="F87" s="44"/>
      <c r="G87" s="44"/>
      <c r="H87" s="127" t="s">
        <v>11</v>
      </c>
      <c r="I87" s="127"/>
      <c r="J87" s="22">
        <v>1</v>
      </c>
      <c r="K87" s="22">
        <v>13</v>
      </c>
      <c r="L87" s="15" t="s">
        <v>459</v>
      </c>
      <c r="M87" s="23">
        <v>200</v>
      </c>
      <c r="N87" s="24">
        <v>650000</v>
      </c>
    </row>
    <row r="88" spans="1:14" ht="34.799999999999997" customHeight="1" x14ac:dyDescent="0.3">
      <c r="A88" s="39"/>
      <c r="B88" s="41"/>
      <c r="C88" s="42"/>
      <c r="D88" s="43"/>
      <c r="E88" s="44"/>
      <c r="F88" s="44"/>
      <c r="G88" s="128" t="s">
        <v>458</v>
      </c>
      <c r="H88" s="128"/>
      <c r="I88" s="128"/>
      <c r="J88" s="22">
        <v>1</v>
      </c>
      <c r="K88" s="22">
        <v>13</v>
      </c>
      <c r="L88" s="15" t="s">
        <v>457</v>
      </c>
      <c r="M88" s="23" t="s">
        <v>2</v>
      </c>
      <c r="N88" s="24">
        <v>1218751.31</v>
      </c>
    </row>
    <row r="89" spans="1:14" ht="21" customHeight="1" x14ac:dyDescent="0.3">
      <c r="A89" s="39"/>
      <c r="B89" s="41"/>
      <c r="C89" s="42"/>
      <c r="D89" s="43"/>
      <c r="E89" s="44"/>
      <c r="F89" s="44"/>
      <c r="G89" s="44"/>
      <c r="H89" s="127" t="s">
        <v>11</v>
      </c>
      <c r="I89" s="127"/>
      <c r="J89" s="22">
        <v>1</v>
      </c>
      <c r="K89" s="22">
        <v>13</v>
      </c>
      <c r="L89" s="15" t="s">
        <v>457</v>
      </c>
      <c r="M89" s="23">
        <v>200</v>
      </c>
      <c r="N89" s="24">
        <v>1218751.31</v>
      </c>
    </row>
    <row r="90" spans="1:14" ht="73.8" customHeight="1" x14ac:dyDescent="0.3">
      <c r="A90" s="39"/>
      <c r="B90" s="41"/>
      <c r="C90" s="42"/>
      <c r="D90" s="43"/>
      <c r="E90" s="44"/>
      <c r="F90" s="44"/>
      <c r="G90" s="128" t="s">
        <v>456</v>
      </c>
      <c r="H90" s="128"/>
      <c r="I90" s="128"/>
      <c r="J90" s="22">
        <v>1</v>
      </c>
      <c r="K90" s="22">
        <v>13</v>
      </c>
      <c r="L90" s="15" t="s">
        <v>455</v>
      </c>
      <c r="M90" s="23" t="s">
        <v>2</v>
      </c>
      <c r="N90" s="24">
        <v>55705.38</v>
      </c>
    </row>
    <row r="91" spans="1:14" ht="53.4" customHeight="1" x14ac:dyDescent="0.3">
      <c r="A91" s="39"/>
      <c r="B91" s="41"/>
      <c r="C91" s="42"/>
      <c r="D91" s="43"/>
      <c r="E91" s="44"/>
      <c r="F91" s="44"/>
      <c r="G91" s="44"/>
      <c r="H91" s="127" t="s">
        <v>11</v>
      </c>
      <c r="I91" s="127"/>
      <c r="J91" s="22">
        <v>1</v>
      </c>
      <c r="K91" s="22">
        <v>13</v>
      </c>
      <c r="L91" s="15" t="s">
        <v>455</v>
      </c>
      <c r="M91" s="23">
        <v>200</v>
      </c>
      <c r="N91" s="24">
        <v>18000</v>
      </c>
    </row>
    <row r="92" spans="1:14" ht="29.4" customHeight="1" x14ac:dyDescent="0.3">
      <c r="A92" s="39"/>
      <c r="B92" s="41"/>
      <c r="C92" s="42"/>
      <c r="D92" s="43"/>
      <c r="E92" s="44"/>
      <c r="F92" s="44"/>
      <c r="G92" s="44"/>
      <c r="H92" s="127" t="s">
        <v>62</v>
      </c>
      <c r="I92" s="127"/>
      <c r="J92" s="22">
        <v>1</v>
      </c>
      <c r="K92" s="22">
        <v>13</v>
      </c>
      <c r="L92" s="15" t="s">
        <v>455</v>
      </c>
      <c r="M92" s="23">
        <v>800</v>
      </c>
      <c r="N92" s="24">
        <v>37705.379999999997</v>
      </c>
    </row>
    <row r="93" spans="1:14" ht="46.8" customHeight="1" x14ac:dyDescent="0.3">
      <c r="A93" s="39"/>
      <c r="B93" s="41"/>
      <c r="C93" s="42"/>
      <c r="D93" s="43"/>
      <c r="E93" s="44"/>
      <c r="F93" s="44"/>
      <c r="G93" s="128" t="s">
        <v>454</v>
      </c>
      <c r="H93" s="128"/>
      <c r="I93" s="128"/>
      <c r="J93" s="22">
        <v>1</v>
      </c>
      <c r="K93" s="22">
        <v>13</v>
      </c>
      <c r="L93" s="15" t="s">
        <v>453</v>
      </c>
      <c r="M93" s="23" t="s">
        <v>2</v>
      </c>
      <c r="N93" s="24">
        <v>760000</v>
      </c>
    </row>
    <row r="94" spans="1:14" ht="42.6" customHeight="1" x14ac:dyDescent="0.3">
      <c r="A94" s="39"/>
      <c r="B94" s="41"/>
      <c r="C94" s="42"/>
      <c r="D94" s="43"/>
      <c r="E94" s="44"/>
      <c r="F94" s="44"/>
      <c r="G94" s="44"/>
      <c r="H94" s="127" t="s">
        <v>11</v>
      </c>
      <c r="I94" s="127"/>
      <c r="J94" s="22">
        <v>1</v>
      </c>
      <c r="K94" s="22">
        <v>13</v>
      </c>
      <c r="L94" s="15" t="s">
        <v>453</v>
      </c>
      <c r="M94" s="23">
        <v>200</v>
      </c>
      <c r="N94" s="24">
        <v>760000</v>
      </c>
    </row>
    <row r="95" spans="1:14" ht="93.6" customHeight="1" x14ac:dyDescent="0.3">
      <c r="A95" s="39"/>
      <c r="B95" s="41"/>
      <c r="C95" s="42"/>
      <c r="D95" s="43"/>
      <c r="E95" s="44"/>
      <c r="F95" s="44"/>
      <c r="G95" s="128" t="s">
        <v>452</v>
      </c>
      <c r="H95" s="128"/>
      <c r="I95" s="128"/>
      <c r="J95" s="22">
        <v>1</v>
      </c>
      <c r="K95" s="22">
        <v>13</v>
      </c>
      <c r="L95" s="15" t="s">
        <v>451</v>
      </c>
      <c r="M95" s="23" t="s">
        <v>2</v>
      </c>
      <c r="N95" s="24">
        <v>456470</v>
      </c>
    </row>
    <row r="96" spans="1:14" ht="54" customHeight="1" x14ac:dyDescent="0.3">
      <c r="A96" s="39"/>
      <c r="B96" s="41"/>
      <c r="C96" s="42"/>
      <c r="D96" s="43"/>
      <c r="E96" s="44"/>
      <c r="F96" s="44"/>
      <c r="G96" s="44"/>
      <c r="H96" s="127" t="s">
        <v>11</v>
      </c>
      <c r="I96" s="127"/>
      <c r="J96" s="22">
        <v>1</v>
      </c>
      <c r="K96" s="22">
        <v>13</v>
      </c>
      <c r="L96" s="15" t="s">
        <v>451</v>
      </c>
      <c r="M96" s="23">
        <v>200</v>
      </c>
      <c r="N96" s="24">
        <v>456470</v>
      </c>
    </row>
    <row r="97" spans="1:14" ht="52.8" customHeight="1" x14ac:dyDescent="0.3">
      <c r="A97" s="39"/>
      <c r="B97" s="41"/>
      <c r="C97" s="42"/>
      <c r="D97" s="43"/>
      <c r="E97" s="44"/>
      <c r="F97" s="44"/>
      <c r="G97" s="128" t="s">
        <v>450</v>
      </c>
      <c r="H97" s="128"/>
      <c r="I97" s="128"/>
      <c r="J97" s="22">
        <v>1</v>
      </c>
      <c r="K97" s="22">
        <v>13</v>
      </c>
      <c r="L97" s="15" t="s">
        <v>449</v>
      </c>
      <c r="M97" s="23" t="s">
        <v>2</v>
      </c>
      <c r="N97" s="24">
        <v>15000</v>
      </c>
    </row>
    <row r="98" spans="1:14" ht="57" customHeight="1" x14ac:dyDescent="0.3">
      <c r="A98" s="39"/>
      <c r="B98" s="41"/>
      <c r="C98" s="42"/>
      <c r="D98" s="43"/>
      <c r="E98" s="44"/>
      <c r="F98" s="44"/>
      <c r="G98" s="44"/>
      <c r="H98" s="127" t="s">
        <v>11</v>
      </c>
      <c r="I98" s="127"/>
      <c r="J98" s="22">
        <v>1</v>
      </c>
      <c r="K98" s="22">
        <v>13</v>
      </c>
      <c r="L98" s="15" t="s">
        <v>449</v>
      </c>
      <c r="M98" s="23">
        <v>200</v>
      </c>
      <c r="N98" s="24">
        <v>15000</v>
      </c>
    </row>
    <row r="99" spans="1:14" ht="62.4" customHeight="1" x14ac:dyDescent="0.3">
      <c r="A99" s="39"/>
      <c r="B99" s="41"/>
      <c r="C99" s="42"/>
      <c r="D99" s="43"/>
      <c r="E99" s="44"/>
      <c r="F99" s="44"/>
      <c r="G99" s="128" t="s">
        <v>448</v>
      </c>
      <c r="H99" s="128"/>
      <c r="I99" s="128"/>
      <c r="J99" s="22">
        <v>1</v>
      </c>
      <c r="K99" s="22">
        <v>13</v>
      </c>
      <c r="L99" s="15" t="s">
        <v>447</v>
      </c>
      <c r="M99" s="23" t="s">
        <v>2</v>
      </c>
      <c r="N99" s="24">
        <v>3000</v>
      </c>
    </row>
    <row r="100" spans="1:14" ht="57.6" customHeight="1" x14ac:dyDescent="0.3">
      <c r="A100" s="39"/>
      <c r="B100" s="41"/>
      <c r="C100" s="42"/>
      <c r="D100" s="43"/>
      <c r="E100" s="44"/>
      <c r="F100" s="44"/>
      <c r="G100" s="44"/>
      <c r="H100" s="127" t="s">
        <v>11</v>
      </c>
      <c r="I100" s="127"/>
      <c r="J100" s="22">
        <v>1</v>
      </c>
      <c r="K100" s="22">
        <v>13</v>
      </c>
      <c r="L100" s="15" t="s">
        <v>447</v>
      </c>
      <c r="M100" s="23">
        <v>200</v>
      </c>
      <c r="N100" s="24">
        <v>3000</v>
      </c>
    </row>
    <row r="101" spans="1:14" ht="67.8" customHeight="1" x14ac:dyDescent="0.3">
      <c r="A101" s="39"/>
      <c r="B101" s="41"/>
      <c r="C101" s="42"/>
      <c r="D101" s="43"/>
      <c r="E101" s="44"/>
      <c r="F101" s="128" t="s">
        <v>16</v>
      </c>
      <c r="G101" s="128"/>
      <c r="H101" s="128"/>
      <c r="I101" s="128"/>
      <c r="J101" s="22">
        <v>1</v>
      </c>
      <c r="K101" s="22">
        <v>13</v>
      </c>
      <c r="L101" s="15" t="s">
        <v>15</v>
      </c>
      <c r="M101" s="23" t="s">
        <v>2</v>
      </c>
      <c r="N101" s="24">
        <v>50465</v>
      </c>
    </row>
    <row r="102" spans="1:14" ht="49.2" customHeight="1" x14ac:dyDescent="0.3">
      <c r="A102" s="39"/>
      <c r="B102" s="41"/>
      <c r="C102" s="42"/>
      <c r="D102" s="43"/>
      <c r="E102" s="44"/>
      <c r="F102" s="44"/>
      <c r="G102" s="128" t="s">
        <v>446</v>
      </c>
      <c r="H102" s="128"/>
      <c r="I102" s="128"/>
      <c r="J102" s="22">
        <v>1</v>
      </c>
      <c r="K102" s="22">
        <v>13</v>
      </c>
      <c r="L102" s="15" t="s">
        <v>445</v>
      </c>
      <c r="M102" s="23" t="s">
        <v>2</v>
      </c>
      <c r="N102" s="24">
        <v>50465</v>
      </c>
    </row>
    <row r="103" spans="1:14" ht="21" customHeight="1" x14ac:dyDescent="0.3">
      <c r="A103" s="39"/>
      <c r="B103" s="41"/>
      <c r="C103" s="42"/>
      <c r="D103" s="43"/>
      <c r="E103" s="44"/>
      <c r="F103" s="44"/>
      <c r="G103" s="44"/>
      <c r="H103" s="127" t="s">
        <v>11</v>
      </c>
      <c r="I103" s="127"/>
      <c r="J103" s="22">
        <v>1</v>
      </c>
      <c r="K103" s="22">
        <v>13</v>
      </c>
      <c r="L103" s="15" t="s">
        <v>445</v>
      </c>
      <c r="M103" s="23">
        <v>200</v>
      </c>
      <c r="N103" s="24">
        <v>50465</v>
      </c>
    </row>
    <row r="104" spans="1:14" ht="54.6" customHeight="1" x14ac:dyDescent="0.3">
      <c r="A104" s="39"/>
      <c r="B104" s="41"/>
      <c r="C104" s="42"/>
      <c r="D104" s="43"/>
      <c r="E104" s="128" t="s">
        <v>444</v>
      </c>
      <c r="F104" s="128"/>
      <c r="G104" s="128"/>
      <c r="H104" s="128"/>
      <c r="I104" s="128"/>
      <c r="J104" s="22">
        <v>1</v>
      </c>
      <c r="K104" s="22">
        <v>13</v>
      </c>
      <c r="L104" s="15" t="s">
        <v>443</v>
      </c>
      <c r="M104" s="23" t="s">
        <v>2</v>
      </c>
      <c r="N104" s="24">
        <v>5412000.0000000009</v>
      </c>
    </row>
    <row r="105" spans="1:14" ht="58.8" customHeight="1" x14ac:dyDescent="0.3">
      <c r="A105" s="39"/>
      <c r="B105" s="41"/>
      <c r="C105" s="42"/>
      <c r="D105" s="43"/>
      <c r="E105" s="44"/>
      <c r="F105" s="128" t="s">
        <v>442</v>
      </c>
      <c r="G105" s="128"/>
      <c r="H105" s="128"/>
      <c r="I105" s="128"/>
      <c r="J105" s="22">
        <v>1</v>
      </c>
      <c r="K105" s="22">
        <v>13</v>
      </c>
      <c r="L105" s="15" t="s">
        <v>441</v>
      </c>
      <c r="M105" s="23" t="s">
        <v>2</v>
      </c>
      <c r="N105" s="24">
        <v>5412000.0000000009</v>
      </c>
    </row>
    <row r="106" spans="1:14" ht="94.8" customHeight="1" x14ac:dyDescent="0.3">
      <c r="A106" s="39"/>
      <c r="B106" s="41"/>
      <c r="C106" s="42"/>
      <c r="D106" s="43"/>
      <c r="E106" s="44"/>
      <c r="F106" s="44"/>
      <c r="G106" s="128" t="s">
        <v>440</v>
      </c>
      <c r="H106" s="128"/>
      <c r="I106" s="128"/>
      <c r="J106" s="22">
        <v>1</v>
      </c>
      <c r="K106" s="22">
        <v>13</v>
      </c>
      <c r="L106" s="15" t="s">
        <v>439</v>
      </c>
      <c r="M106" s="23" t="s">
        <v>2</v>
      </c>
      <c r="N106" s="24">
        <v>5412000.0000000009</v>
      </c>
    </row>
    <row r="107" spans="1:14" ht="109.2" customHeight="1" x14ac:dyDescent="0.3">
      <c r="A107" s="39"/>
      <c r="B107" s="41"/>
      <c r="C107" s="42"/>
      <c r="D107" s="43"/>
      <c r="E107" s="44"/>
      <c r="F107" s="44"/>
      <c r="G107" s="44"/>
      <c r="H107" s="127" t="s">
        <v>55</v>
      </c>
      <c r="I107" s="127"/>
      <c r="J107" s="22">
        <v>1</v>
      </c>
      <c r="K107" s="22">
        <v>13</v>
      </c>
      <c r="L107" s="15" t="s">
        <v>439</v>
      </c>
      <c r="M107" s="23">
        <v>100</v>
      </c>
      <c r="N107" s="24">
        <v>4382186.2300000004</v>
      </c>
    </row>
    <row r="108" spans="1:14" ht="51.6" customHeight="1" x14ac:dyDescent="0.3">
      <c r="A108" s="39"/>
      <c r="B108" s="41"/>
      <c r="C108" s="42"/>
      <c r="D108" s="43"/>
      <c r="E108" s="44"/>
      <c r="F108" s="44"/>
      <c r="G108" s="44"/>
      <c r="H108" s="127" t="s">
        <v>11</v>
      </c>
      <c r="I108" s="127"/>
      <c r="J108" s="22">
        <v>1</v>
      </c>
      <c r="K108" s="22">
        <v>13</v>
      </c>
      <c r="L108" s="15" t="s">
        <v>439</v>
      </c>
      <c r="M108" s="23">
        <v>200</v>
      </c>
      <c r="N108" s="24">
        <v>1029813.77</v>
      </c>
    </row>
    <row r="109" spans="1:14" ht="50.4" customHeight="1" x14ac:dyDescent="0.3">
      <c r="A109" s="39"/>
      <c r="B109" s="41"/>
      <c r="C109" s="42"/>
      <c r="D109" s="43"/>
      <c r="E109" s="128" t="s">
        <v>436</v>
      </c>
      <c r="F109" s="128"/>
      <c r="G109" s="128"/>
      <c r="H109" s="128"/>
      <c r="I109" s="128"/>
      <c r="J109" s="22">
        <v>1</v>
      </c>
      <c r="K109" s="22">
        <v>13</v>
      </c>
      <c r="L109" s="15" t="s">
        <v>438</v>
      </c>
      <c r="M109" s="23" t="s">
        <v>2</v>
      </c>
      <c r="N109" s="24">
        <v>605200</v>
      </c>
    </row>
    <row r="110" spans="1:14" ht="49.2" customHeight="1" x14ac:dyDescent="0.3">
      <c r="A110" s="39"/>
      <c r="B110" s="41"/>
      <c r="C110" s="42"/>
      <c r="D110" s="43"/>
      <c r="E110" s="44"/>
      <c r="F110" s="128" t="s">
        <v>436</v>
      </c>
      <c r="G110" s="128"/>
      <c r="H110" s="128"/>
      <c r="I110" s="128"/>
      <c r="J110" s="22">
        <v>1</v>
      </c>
      <c r="K110" s="22">
        <v>13</v>
      </c>
      <c r="L110" s="15" t="s">
        <v>437</v>
      </c>
      <c r="M110" s="23" t="s">
        <v>2</v>
      </c>
      <c r="N110" s="24">
        <v>605200</v>
      </c>
    </row>
    <row r="111" spans="1:14" ht="51" customHeight="1" x14ac:dyDescent="0.3">
      <c r="A111" s="39"/>
      <c r="B111" s="41"/>
      <c r="C111" s="42"/>
      <c r="D111" s="43"/>
      <c r="E111" s="44"/>
      <c r="F111" s="44"/>
      <c r="G111" s="128" t="s">
        <v>436</v>
      </c>
      <c r="H111" s="128"/>
      <c r="I111" s="128"/>
      <c r="J111" s="22">
        <v>1</v>
      </c>
      <c r="K111" s="22">
        <v>13</v>
      </c>
      <c r="L111" s="15" t="s">
        <v>869</v>
      </c>
      <c r="M111" s="23" t="s">
        <v>2</v>
      </c>
      <c r="N111" s="24">
        <v>605200</v>
      </c>
    </row>
    <row r="112" spans="1:14" ht="118.8" customHeight="1" x14ac:dyDescent="0.3">
      <c r="A112" s="39"/>
      <c r="B112" s="41"/>
      <c r="C112" s="42"/>
      <c r="D112" s="43"/>
      <c r="E112" s="44"/>
      <c r="F112" s="44"/>
      <c r="G112" s="44"/>
      <c r="H112" s="127" t="s">
        <v>55</v>
      </c>
      <c r="I112" s="127"/>
      <c r="J112" s="22">
        <v>1</v>
      </c>
      <c r="K112" s="22">
        <v>13</v>
      </c>
      <c r="L112" s="15" t="s">
        <v>869</v>
      </c>
      <c r="M112" s="23">
        <v>100</v>
      </c>
      <c r="N112" s="24">
        <v>554212.45000000007</v>
      </c>
    </row>
    <row r="113" spans="1:14" ht="57.6" customHeight="1" x14ac:dyDescent="0.3">
      <c r="A113" s="39"/>
      <c r="B113" s="41"/>
      <c r="C113" s="42"/>
      <c r="D113" s="43"/>
      <c r="E113" s="44"/>
      <c r="F113" s="44"/>
      <c r="G113" s="44"/>
      <c r="H113" s="127" t="s">
        <v>11</v>
      </c>
      <c r="I113" s="127"/>
      <c r="J113" s="22">
        <v>1</v>
      </c>
      <c r="K113" s="22">
        <v>13</v>
      </c>
      <c r="L113" s="15" t="s">
        <v>869</v>
      </c>
      <c r="M113" s="23">
        <v>200</v>
      </c>
      <c r="N113" s="24">
        <v>50987.549999999996</v>
      </c>
    </row>
    <row r="114" spans="1:14" ht="145.80000000000001" customHeight="1" x14ac:dyDescent="0.3">
      <c r="A114" s="39"/>
      <c r="B114" s="41"/>
      <c r="C114" s="42"/>
      <c r="D114" s="43"/>
      <c r="E114" s="128" t="s">
        <v>431</v>
      </c>
      <c r="F114" s="128"/>
      <c r="G114" s="128"/>
      <c r="H114" s="128"/>
      <c r="I114" s="128"/>
      <c r="J114" s="22">
        <v>1</v>
      </c>
      <c r="K114" s="22">
        <v>13</v>
      </c>
      <c r="L114" s="15" t="s">
        <v>435</v>
      </c>
      <c r="M114" s="23" t="s">
        <v>2</v>
      </c>
      <c r="N114" s="24">
        <v>605900.00000000012</v>
      </c>
    </row>
    <row r="115" spans="1:14" ht="96" customHeight="1" x14ac:dyDescent="0.3">
      <c r="A115" s="39"/>
      <c r="B115" s="41"/>
      <c r="C115" s="42"/>
      <c r="D115" s="43"/>
      <c r="E115" s="44"/>
      <c r="F115" s="128" t="s">
        <v>433</v>
      </c>
      <c r="G115" s="128"/>
      <c r="H115" s="128"/>
      <c r="I115" s="128"/>
      <c r="J115" s="22">
        <v>1</v>
      </c>
      <c r="K115" s="22">
        <v>13</v>
      </c>
      <c r="L115" s="15" t="s">
        <v>434</v>
      </c>
      <c r="M115" s="23" t="s">
        <v>2</v>
      </c>
      <c r="N115" s="24">
        <v>605900.00000000012</v>
      </c>
    </row>
    <row r="116" spans="1:14" ht="81.599999999999994" customHeight="1" x14ac:dyDescent="0.3">
      <c r="A116" s="39"/>
      <c r="B116" s="41"/>
      <c r="C116" s="42"/>
      <c r="D116" s="43"/>
      <c r="E116" s="44"/>
      <c r="F116" s="44"/>
      <c r="G116" s="128" t="s">
        <v>433</v>
      </c>
      <c r="H116" s="128"/>
      <c r="I116" s="128"/>
      <c r="J116" s="22">
        <v>1</v>
      </c>
      <c r="K116" s="22">
        <v>13</v>
      </c>
      <c r="L116" s="15" t="s">
        <v>432</v>
      </c>
      <c r="M116" s="23" t="s">
        <v>2</v>
      </c>
      <c r="N116" s="24">
        <v>605200.00000000012</v>
      </c>
    </row>
    <row r="117" spans="1:14" ht="103.8" customHeight="1" x14ac:dyDescent="0.3">
      <c r="A117" s="39"/>
      <c r="B117" s="41"/>
      <c r="C117" s="42"/>
      <c r="D117" s="43"/>
      <c r="E117" s="44"/>
      <c r="F117" s="44"/>
      <c r="G117" s="44"/>
      <c r="H117" s="127" t="s">
        <v>55</v>
      </c>
      <c r="I117" s="127"/>
      <c r="J117" s="22">
        <v>1</v>
      </c>
      <c r="K117" s="22">
        <v>13</v>
      </c>
      <c r="L117" s="15" t="s">
        <v>432</v>
      </c>
      <c r="M117" s="23">
        <v>100</v>
      </c>
      <c r="N117" s="24">
        <v>554212.45000000007</v>
      </c>
    </row>
    <row r="118" spans="1:14" ht="51" customHeight="1" x14ac:dyDescent="0.3">
      <c r="A118" s="39"/>
      <c r="B118" s="41"/>
      <c r="C118" s="42"/>
      <c r="D118" s="43"/>
      <c r="E118" s="44"/>
      <c r="F118" s="44"/>
      <c r="G118" s="44"/>
      <c r="H118" s="127" t="s">
        <v>11</v>
      </c>
      <c r="I118" s="127"/>
      <c r="J118" s="22">
        <v>1</v>
      </c>
      <c r="K118" s="22">
        <v>13</v>
      </c>
      <c r="L118" s="15" t="s">
        <v>432</v>
      </c>
      <c r="M118" s="23">
        <v>200</v>
      </c>
      <c r="N118" s="24">
        <v>50987.55</v>
      </c>
    </row>
    <row r="119" spans="1:14" ht="150.6" customHeight="1" x14ac:dyDescent="0.3">
      <c r="A119" s="39"/>
      <c r="B119" s="41"/>
      <c r="C119" s="42"/>
      <c r="D119" s="43"/>
      <c r="E119" s="44"/>
      <c r="F119" s="44"/>
      <c r="G119" s="128" t="s">
        <v>431</v>
      </c>
      <c r="H119" s="128"/>
      <c r="I119" s="128"/>
      <c r="J119" s="22">
        <v>1</v>
      </c>
      <c r="K119" s="22">
        <v>13</v>
      </c>
      <c r="L119" s="15" t="s">
        <v>430</v>
      </c>
      <c r="M119" s="23" t="s">
        <v>2</v>
      </c>
      <c r="N119" s="24">
        <v>700</v>
      </c>
    </row>
    <row r="120" spans="1:14" ht="49.2" customHeight="1" x14ac:dyDescent="0.3">
      <c r="A120" s="39"/>
      <c r="B120" s="41"/>
      <c r="C120" s="42"/>
      <c r="D120" s="43"/>
      <c r="E120" s="44"/>
      <c r="F120" s="44"/>
      <c r="G120" s="44"/>
      <c r="H120" s="127" t="s">
        <v>11</v>
      </c>
      <c r="I120" s="127"/>
      <c r="J120" s="22">
        <v>1</v>
      </c>
      <c r="K120" s="22">
        <v>13</v>
      </c>
      <c r="L120" s="15" t="s">
        <v>430</v>
      </c>
      <c r="M120" s="23">
        <v>200</v>
      </c>
      <c r="N120" s="24">
        <v>700</v>
      </c>
    </row>
    <row r="121" spans="1:14" ht="60" customHeight="1" x14ac:dyDescent="0.3">
      <c r="A121" s="39"/>
      <c r="B121" s="41"/>
      <c r="C121" s="130" t="s">
        <v>429</v>
      </c>
      <c r="D121" s="130"/>
      <c r="E121" s="130"/>
      <c r="F121" s="130"/>
      <c r="G121" s="130"/>
      <c r="H121" s="130"/>
      <c r="I121" s="130"/>
      <c r="J121" s="18">
        <v>3</v>
      </c>
      <c r="K121" s="18">
        <v>0</v>
      </c>
      <c r="L121" s="19" t="s">
        <v>2</v>
      </c>
      <c r="M121" s="20" t="s">
        <v>2</v>
      </c>
      <c r="N121" s="21">
        <v>8521764.2300000004</v>
      </c>
    </row>
    <row r="122" spans="1:14" ht="72" customHeight="1" x14ac:dyDescent="0.3">
      <c r="A122" s="39"/>
      <c r="B122" s="41"/>
      <c r="C122" s="42"/>
      <c r="D122" s="129" t="s">
        <v>428</v>
      </c>
      <c r="E122" s="129"/>
      <c r="F122" s="129"/>
      <c r="G122" s="129"/>
      <c r="H122" s="129"/>
      <c r="I122" s="129"/>
      <c r="J122" s="22">
        <v>3</v>
      </c>
      <c r="K122" s="22">
        <v>9</v>
      </c>
      <c r="L122" s="15" t="s">
        <v>2</v>
      </c>
      <c r="M122" s="23" t="s">
        <v>2</v>
      </c>
      <c r="N122" s="24">
        <v>8521764.2300000004</v>
      </c>
    </row>
    <row r="123" spans="1:14" ht="53.4" customHeight="1" x14ac:dyDescent="0.3">
      <c r="A123" s="39"/>
      <c r="B123" s="41"/>
      <c r="C123" s="42"/>
      <c r="D123" s="43"/>
      <c r="E123" s="128" t="s">
        <v>7</v>
      </c>
      <c r="F123" s="128"/>
      <c r="G123" s="128"/>
      <c r="H123" s="128"/>
      <c r="I123" s="128"/>
      <c r="J123" s="22">
        <v>3</v>
      </c>
      <c r="K123" s="22">
        <v>9</v>
      </c>
      <c r="L123" s="15" t="s">
        <v>6</v>
      </c>
      <c r="M123" s="23" t="s">
        <v>2</v>
      </c>
      <c r="N123" s="24">
        <v>200000</v>
      </c>
    </row>
    <row r="124" spans="1:14" ht="64.8" customHeight="1" x14ac:dyDescent="0.3">
      <c r="A124" s="39"/>
      <c r="B124" s="41"/>
      <c r="C124" s="42"/>
      <c r="D124" s="43"/>
      <c r="E124" s="44"/>
      <c r="F124" s="128" t="s">
        <v>16</v>
      </c>
      <c r="G124" s="128"/>
      <c r="H124" s="128"/>
      <c r="I124" s="128"/>
      <c r="J124" s="22">
        <v>3</v>
      </c>
      <c r="K124" s="22">
        <v>9</v>
      </c>
      <c r="L124" s="15" t="s">
        <v>15</v>
      </c>
      <c r="M124" s="23" t="s">
        <v>2</v>
      </c>
      <c r="N124" s="24">
        <v>200000</v>
      </c>
    </row>
    <row r="125" spans="1:14" ht="53.4" customHeight="1" x14ac:dyDescent="0.3">
      <c r="A125" s="39"/>
      <c r="B125" s="41"/>
      <c r="C125" s="42"/>
      <c r="D125" s="43"/>
      <c r="E125" s="44"/>
      <c r="F125" s="44"/>
      <c r="G125" s="128" t="s">
        <v>427</v>
      </c>
      <c r="H125" s="128"/>
      <c r="I125" s="128"/>
      <c r="J125" s="22">
        <v>3</v>
      </c>
      <c r="K125" s="22">
        <v>9</v>
      </c>
      <c r="L125" s="15" t="s">
        <v>426</v>
      </c>
      <c r="M125" s="23" t="s">
        <v>2</v>
      </c>
      <c r="N125" s="24">
        <v>200000</v>
      </c>
    </row>
    <row r="126" spans="1:14" ht="51.6" customHeight="1" x14ac:dyDescent="0.3">
      <c r="A126" s="39"/>
      <c r="B126" s="41"/>
      <c r="C126" s="42"/>
      <c r="D126" s="43"/>
      <c r="E126" s="44"/>
      <c r="F126" s="44"/>
      <c r="G126" s="44"/>
      <c r="H126" s="127" t="s">
        <v>11</v>
      </c>
      <c r="I126" s="127"/>
      <c r="J126" s="22">
        <v>3</v>
      </c>
      <c r="K126" s="22">
        <v>9</v>
      </c>
      <c r="L126" s="15" t="s">
        <v>426</v>
      </c>
      <c r="M126" s="23">
        <v>200</v>
      </c>
      <c r="N126" s="24">
        <v>200000</v>
      </c>
    </row>
    <row r="127" spans="1:14" ht="99.6" customHeight="1" x14ac:dyDescent="0.3">
      <c r="A127" s="39"/>
      <c r="B127" s="41"/>
      <c r="C127" s="42"/>
      <c r="D127" s="43"/>
      <c r="E127" s="128" t="s">
        <v>296</v>
      </c>
      <c r="F127" s="128"/>
      <c r="G127" s="128"/>
      <c r="H127" s="128"/>
      <c r="I127" s="128"/>
      <c r="J127" s="22">
        <v>3</v>
      </c>
      <c r="K127" s="22">
        <v>9</v>
      </c>
      <c r="L127" s="15" t="s">
        <v>295</v>
      </c>
      <c r="M127" s="23" t="s">
        <v>2</v>
      </c>
      <c r="N127" s="24">
        <v>8321764.2300000004</v>
      </c>
    </row>
    <row r="128" spans="1:14" ht="103.8" customHeight="1" x14ac:dyDescent="0.3">
      <c r="A128" s="39"/>
      <c r="B128" s="41"/>
      <c r="C128" s="42"/>
      <c r="D128" s="43"/>
      <c r="E128" s="44"/>
      <c r="F128" s="128" t="s">
        <v>425</v>
      </c>
      <c r="G128" s="128"/>
      <c r="H128" s="128"/>
      <c r="I128" s="128"/>
      <c r="J128" s="22">
        <v>3</v>
      </c>
      <c r="K128" s="22">
        <v>9</v>
      </c>
      <c r="L128" s="15" t="s">
        <v>424</v>
      </c>
      <c r="M128" s="23" t="s">
        <v>2</v>
      </c>
      <c r="N128" s="24">
        <v>7196644.2300000004</v>
      </c>
    </row>
    <row r="129" spans="1:14" ht="219" customHeight="1" x14ac:dyDescent="0.3">
      <c r="A129" s="39"/>
      <c r="B129" s="41"/>
      <c r="C129" s="42"/>
      <c r="D129" s="43"/>
      <c r="E129" s="44"/>
      <c r="F129" s="44"/>
      <c r="G129" s="128" t="s">
        <v>423</v>
      </c>
      <c r="H129" s="128"/>
      <c r="I129" s="128"/>
      <c r="J129" s="22">
        <v>3</v>
      </c>
      <c r="K129" s="22">
        <v>9</v>
      </c>
      <c r="L129" s="15" t="s">
        <v>422</v>
      </c>
      <c r="M129" s="23" t="s">
        <v>2</v>
      </c>
      <c r="N129" s="24">
        <v>7196644.2300000004</v>
      </c>
    </row>
    <row r="130" spans="1:14" ht="113.4" customHeight="1" x14ac:dyDescent="0.3">
      <c r="A130" s="39"/>
      <c r="B130" s="41"/>
      <c r="C130" s="42"/>
      <c r="D130" s="43"/>
      <c r="E130" s="44"/>
      <c r="F130" s="44"/>
      <c r="G130" s="44"/>
      <c r="H130" s="127" t="s">
        <v>55</v>
      </c>
      <c r="I130" s="127"/>
      <c r="J130" s="22">
        <v>3</v>
      </c>
      <c r="K130" s="22">
        <v>9</v>
      </c>
      <c r="L130" s="15" t="s">
        <v>422</v>
      </c>
      <c r="M130" s="23">
        <v>100</v>
      </c>
      <c r="N130" s="24">
        <v>6139369.7000000002</v>
      </c>
    </row>
    <row r="131" spans="1:14" ht="39" customHeight="1" x14ac:dyDescent="0.3">
      <c r="A131" s="39"/>
      <c r="B131" s="41"/>
      <c r="C131" s="42"/>
      <c r="D131" s="43"/>
      <c r="E131" s="44"/>
      <c r="F131" s="44"/>
      <c r="G131" s="44"/>
      <c r="H131" s="127" t="s">
        <v>11</v>
      </c>
      <c r="I131" s="127"/>
      <c r="J131" s="22">
        <v>3</v>
      </c>
      <c r="K131" s="22">
        <v>9</v>
      </c>
      <c r="L131" s="15" t="s">
        <v>422</v>
      </c>
      <c r="M131" s="23">
        <v>200</v>
      </c>
      <c r="N131" s="24">
        <v>1054286.53</v>
      </c>
    </row>
    <row r="132" spans="1:14" ht="26.4" customHeight="1" x14ac:dyDescent="0.3">
      <c r="A132" s="39"/>
      <c r="B132" s="41"/>
      <c r="C132" s="42"/>
      <c r="D132" s="43"/>
      <c r="E132" s="44"/>
      <c r="F132" s="44"/>
      <c r="G132" s="44"/>
      <c r="H132" s="127" t="s">
        <v>62</v>
      </c>
      <c r="I132" s="127"/>
      <c r="J132" s="22">
        <v>3</v>
      </c>
      <c r="K132" s="22">
        <v>9</v>
      </c>
      <c r="L132" s="15" t="s">
        <v>422</v>
      </c>
      <c r="M132" s="23">
        <v>800</v>
      </c>
      <c r="N132" s="24">
        <v>2988</v>
      </c>
    </row>
    <row r="133" spans="1:14" ht="94.8" customHeight="1" x14ac:dyDescent="0.3">
      <c r="A133" s="39"/>
      <c r="B133" s="41"/>
      <c r="C133" s="42"/>
      <c r="D133" s="43"/>
      <c r="E133" s="44"/>
      <c r="F133" s="128" t="s">
        <v>294</v>
      </c>
      <c r="G133" s="128"/>
      <c r="H133" s="128"/>
      <c r="I133" s="128"/>
      <c r="J133" s="22">
        <v>3</v>
      </c>
      <c r="K133" s="22">
        <v>9</v>
      </c>
      <c r="L133" s="15" t="s">
        <v>293</v>
      </c>
      <c r="M133" s="23" t="s">
        <v>2</v>
      </c>
      <c r="N133" s="24">
        <v>33120</v>
      </c>
    </row>
    <row r="134" spans="1:14" ht="44.4" customHeight="1" x14ac:dyDescent="0.3">
      <c r="A134" s="39"/>
      <c r="B134" s="41"/>
      <c r="C134" s="42"/>
      <c r="D134" s="43"/>
      <c r="E134" s="44"/>
      <c r="F134" s="44"/>
      <c r="G134" s="128" t="s">
        <v>421</v>
      </c>
      <c r="H134" s="128"/>
      <c r="I134" s="128"/>
      <c r="J134" s="22">
        <v>3</v>
      </c>
      <c r="K134" s="22">
        <v>9</v>
      </c>
      <c r="L134" s="15" t="s">
        <v>420</v>
      </c>
      <c r="M134" s="23" t="s">
        <v>2</v>
      </c>
      <c r="N134" s="24">
        <v>23520</v>
      </c>
    </row>
    <row r="135" spans="1:14" ht="51" customHeight="1" x14ac:dyDescent="0.3">
      <c r="A135" s="39"/>
      <c r="B135" s="41"/>
      <c r="C135" s="42"/>
      <c r="D135" s="43"/>
      <c r="E135" s="44"/>
      <c r="F135" s="44"/>
      <c r="G135" s="44"/>
      <c r="H135" s="127" t="s">
        <v>11</v>
      </c>
      <c r="I135" s="127"/>
      <c r="J135" s="22">
        <v>3</v>
      </c>
      <c r="K135" s="22">
        <v>9</v>
      </c>
      <c r="L135" s="15" t="s">
        <v>420</v>
      </c>
      <c r="M135" s="23">
        <v>200</v>
      </c>
      <c r="N135" s="24">
        <v>23520</v>
      </c>
    </row>
    <row r="136" spans="1:14" ht="39" customHeight="1" x14ac:dyDescent="0.3">
      <c r="A136" s="39"/>
      <c r="B136" s="41"/>
      <c r="C136" s="42"/>
      <c r="D136" s="43"/>
      <c r="E136" s="44"/>
      <c r="F136" s="44"/>
      <c r="G136" s="128" t="s">
        <v>419</v>
      </c>
      <c r="H136" s="128"/>
      <c r="I136" s="128"/>
      <c r="J136" s="22">
        <v>3</v>
      </c>
      <c r="K136" s="22">
        <v>9</v>
      </c>
      <c r="L136" s="15" t="s">
        <v>418</v>
      </c>
      <c r="M136" s="23" t="s">
        <v>2</v>
      </c>
      <c r="N136" s="24">
        <v>9600</v>
      </c>
    </row>
    <row r="137" spans="1:14" ht="38.4" customHeight="1" x14ac:dyDescent="0.3">
      <c r="A137" s="39"/>
      <c r="B137" s="41"/>
      <c r="C137" s="42"/>
      <c r="D137" s="43"/>
      <c r="E137" s="44"/>
      <c r="F137" s="44"/>
      <c r="G137" s="44"/>
      <c r="H137" s="127" t="s">
        <v>11</v>
      </c>
      <c r="I137" s="127"/>
      <c r="J137" s="22">
        <v>3</v>
      </c>
      <c r="K137" s="22">
        <v>9</v>
      </c>
      <c r="L137" s="15" t="s">
        <v>418</v>
      </c>
      <c r="M137" s="23">
        <v>200</v>
      </c>
      <c r="N137" s="24">
        <v>9600</v>
      </c>
    </row>
    <row r="138" spans="1:14" ht="153" customHeight="1" x14ac:dyDescent="0.3">
      <c r="A138" s="39"/>
      <c r="B138" s="41"/>
      <c r="C138" s="42"/>
      <c r="D138" s="43"/>
      <c r="E138" s="44"/>
      <c r="F138" s="128" t="s">
        <v>417</v>
      </c>
      <c r="G138" s="128"/>
      <c r="H138" s="128"/>
      <c r="I138" s="128"/>
      <c r="J138" s="22">
        <v>3</v>
      </c>
      <c r="K138" s="22">
        <v>9</v>
      </c>
      <c r="L138" s="15" t="s">
        <v>416</v>
      </c>
      <c r="M138" s="23" t="s">
        <v>2</v>
      </c>
      <c r="N138" s="24">
        <v>1092000</v>
      </c>
    </row>
    <row r="139" spans="1:14" ht="183.6" customHeight="1" x14ac:dyDescent="0.3">
      <c r="A139" s="39"/>
      <c r="B139" s="41"/>
      <c r="C139" s="42"/>
      <c r="D139" s="43"/>
      <c r="E139" s="44"/>
      <c r="F139" s="44"/>
      <c r="G139" s="128" t="s">
        <v>415</v>
      </c>
      <c r="H139" s="128"/>
      <c r="I139" s="128"/>
      <c r="J139" s="22">
        <v>3</v>
      </c>
      <c r="K139" s="22">
        <v>9</v>
      </c>
      <c r="L139" s="15" t="s">
        <v>414</v>
      </c>
      <c r="M139" s="23" t="s">
        <v>2</v>
      </c>
      <c r="N139" s="24">
        <v>1092000</v>
      </c>
    </row>
    <row r="140" spans="1:14" ht="55.2" customHeight="1" x14ac:dyDescent="0.3">
      <c r="A140" s="39"/>
      <c r="B140" s="41"/>
      <c r="C140" s="42"/>
      <c r="D140" s="43"/>
      <c r="E140" s="44"/>
      <c r="F140" s="44"/>
      <c r="G140" s="44"/>
      <c r="H140" s="127" t="s">
        <v>11</v>
      </c>
      <c r="I140" s="127"/>
      <c r="J140" s="22">
        <v>3</v>
      </c>
      <c r="K140" s="22">
        <v>9</v>
      </c>
      <c r="L140" s="15" t="s">
        <v>414</v>
      </c>
      <c r="M140" s="23">
        <v>200</v>
      </c>
      <c r="N140" s="24">
        <v>1092000</v>
      </c>
    </row>
    <row r="141" spans="1:14" ht="29.4" customHeight="1" x14ac:dyDescent="0.3">
      <c r="A141" s="39"/>
      <c r="B141" s="41"/>
      <c r="C141" s="130" t="s">
        <v>413</v>
      </c>
      <c r="D141" s="130"/>
      <c r="E141" s="130"/>
      <c r="F141" s="130"/>
      <c r="G141" s="130"/>
      <c r="H141" s="130"/>
      <c r="I141" s="130"/>
      <c r="J141" s="18">
        <v>4</v>
      </c>
      <c r="K141" s="18">
        <v>0</v>
      </c>
      <c r="L141" s="19" t="s">
        <v>2</v>
      </c>
      <c r="M141" s="20" t="s">
        <v>2</v>
      </c>
      <c r="N141" s="21">
        <f>N142+N151+N160+N182</f>
        <v>56715300.519999996</v>
      </c>
    </row>
    <row r="142" spans="1:14" ht="31.8" customHeight="1" x14ac:dyDescent="0.3">
      <c r="A142" s="39"/>
      <c r="B142" s="41"/>
      <c r="C142" s="42"/>
      <c r="D142" s="129" t="s">
        <v>412</v>
      </c>
      <c r="E142" s="129"/>
      <c r="F142" s="129"/>
      <c r="G142" s="129"/>
      <c r="H142" s="129"/>
      <c r="I142" s="129"/>
      <c r="J142" s="22">
        <v>4</v>
      </c>
      <c r="K142" s="22">
        <v>1</v>
      </c>
      <c r="L142" s="15" t="s">
        <v>2</v>
      </c>
      <c r="M142" s="23" t="s">
        <v>2</v>
      </c>
      <c r="N142" s="24">
        <v>193899.99999999997</v>
      </c>
    </row>
    <row r="143" spans="1:14" ht="74.400000000000006" customHeight="1" x14ac:dyDescent="0.3">
      <c r="A143" s="39"/>
      <c r="B143" s="41"/>
      <c r="C143" s="42"/>
      <c r="D143" s="43"/>
      <c r="E143" s="128" t="s">
        <v>409</v>
      </c>
      <c r="F143" s="128"/>
      <c r="G143" s="128"/>
      <c r="H143" s="128"/>
      <c r="I143" s="128"/>
      <c r="J143" s="22">
        <v>4</v>
      </c>
      <c r="K143" s="22">
        <v>1</v>
      </c>
      <c r="L143" s="15" t="s">
        <v>411</v>
      </c>
      <c r="M143" s="23" t="s">
        <v>2</v>
      </c>
      <c r="N143" s="24">
        <v>193899.99999999997</v>
      </c>
    </row>
    <row r="144" spans="1:14" ht="75.599999999999994" customHeight="1" x14ac:dyDescent="0.3">
      <c r="A144" s="39"/>
      <c r="B144" s="41"/>
      <c r="C144" s="42"/>
      <c r="D144" s="43"/>
      <c r="E144" s="44"/>
      <c r="F144" s="128" t="s">
        <v>409</v>
      </c>
      <c r="G144" s="128"/>
      <c r="H144" s="128"/>
      <c r="I144" s="128"/>
      <c r="J144" s="22">
        <v>4</v>
      </c>
      <c r="K144" s="22">
        <v>1</v>
      </c>
      <c r="L144" s="15" t="s">
        <v>410</v>
      </c>
      <c r="M144" s="23" t="s">
        <v>2</v>
      </c>
      <c r="N144" s="24">
        <v>193899.99999999997</v>
      </c>
    </row>
    <row r="145" spans="1:14" ht="73.8" customHeight="1" x14ac:dyDescent="0.3">
      <c r="A145" s="39"/>
      <c r="B145" s="41"/>
      <c r="C145" s="42"/>
      <c r="D145" s="43"/>
      <c r="E145" s="44"/>
      <c r="F145" s="44"/>
      <c r="G145" s="128" t="s">
        <v>409</v>
      </c>
      <c r="H145" s="128"/>
      <c r="I145" s="128"/>
      <c r="J145" s="22">
        <v>4</v>
      </c>
      <c r="K145" s="22">
        <v>1</v>
      </c>
      <c r="L145" s="15" t="s">
        <v>408</v>
      </c>
      <c r="M145" s="23" t="s">
        <v>2</v>
      </c>
      <c r="N145" s="24">
        <v>32299.999999999996</v>
      </c>
    </row>
    <row r="146" spans="1:14" ht="109.2" customHeight="1" x14ac:dyDescent="0.3">
      <c r="A146" s="39"/>
      <c r="B146" s="41"/>
      <c r="C146" s="42"/>
      <c r="D146" s="43"/>
      <c r="E146" s="44"/>
      <c r="F146" s="44"/>
      <c r="G146" s="44"/>
      <c r="H146" s="127" t="s">
        <v>55</v>
      </c>
      <c r="I146" s="127"/>
      <c r="J146" s="22">
        <v>4</v>
      </c>
      <c r="K146" s="22">
        <v>1</v>
      </c>
      <c r="L146" s="15" t="s">
        <v>408</v>
      </c>
      <c r="M146" s="23">
        <v>100</v>
      </c>
      <c r="N146" s="24">
        <v>30761.909999999996</v>
      </c>
    </row>
    <row r="147" spans="1:14" ht="48" customHeight="1" x14ac:dyDescent="0.3">
      <c r="A147" s="39"/>
      <c r="B147" s="41"/>
      <c r="C147" s="42"/>
      <c r="D147" s="43"/>
      <c r="E147" s="44"/>
      <c r="F147" s="44"/>
      <c r="G147" s="44"/>
      <c r="H147" s="127" t="s">
        <v>11</v>
      </c>
      <c r="I147" s="127"/>
      <c r="J147" s="22">
        <v>4</v>
      </c>
      <c r="K147" s="22">
        <v>1</v>
      </c>
      <c r="L147" s="15" t="s">
        <v>408</v>
      </c>
      <c r="M147" s="23">
        <v>200</v>
      </c>
      <c r="N147" s="24">
        <v>1538.09</v>
      </c>
    </row>
    <row r="148" spans="1:14" ht="67.8" customHeight="1" x14ac:dyDescent="0.3">
      <c r="A148" s="39"/>
      <c r="B148" s="41"/>
      <c r="C148" s="42"/>
      <c r="D148" s="43"/>
      <c r="E148" s="44"/>
      <c r="F148" s="44"/>
      <c r="G148" s="128" t="s">
        <v>407</v>
      </c>
      <c r="H148" s="128"/>
      <c r="I148" s="128"/>
      <c r="J148" s="22">
        <v>4</v>
      </c>
      <c r="K148" s="22">
        <v>1</v>
      </c>
      <c r="L148" s="15" t="s">
        <v>406</v>
      </c>
      <c r="M148" s="23" t="s">
        <v>2</v>
      </c>
      <c r="N148" s="24">
        <v>161600</v>
      </c>
    </row>
    <row r="149" spans="1:14" ht="106.2" customHeight="1" x14ac:dyDescent="0.3">
      <c r="A149" s="39"/>
      <c r="B149" s="41"/>
      <c r="C149" s="42"/>
      <c r="D149" s="43"/>
      <c r="E149" s="44"/>
      <c r="F149" s="44"/>
      <c r="G149" s="44"/>
      <c r="H149" s="127" t="s">
        <v>55</v>
      </c>
      <c r="I149" s="127"/>
      <c r="J149" s="22">
        <v>4</v>
      </c>
      <c r="K149" s="22">
        <v>1</v>
      </c>
      <c r="L149" s="15" t="s">
        <v>406</v>
      </c>
      <c r="M149" s="23">
        <v>100</v>
      </c>
      <c r="N149" s="24">
        <v>153904.76</v>
      </c>
    </row>
    <row r="150" spans="1:14" ht="43.8" customHeight="1" x14ac:dyDescent="0.3">
      <c r="A150" s="39"/>
      <c r="B150" s="41"/>
      <c r="C150" s="42"/>
      <c r="D150" s="43"/>
      <c r="E150" s="44"/>
      <c r="F150" s="44"/>
      <c r="G150" s="44"/>
      <c r="H150" s="127" t="s">
        <v>11</v>
      </c>
      <c r="I150" s="127"/>
      <c r="J150" s="22">
        <v>4</v>
      </c>
      <c r="K150" s="22">
        <v>1</v>
      </c>
      <c r="L150" s="15" t="s">
        <v>406</v>
      </c>
      <c r="M150" s="23">
        <v>200</v>
      </c>
      <c r="N150" s="24">
        <v>7695.24</v>
      </c>
    </row>
    <row r="151" spans="1:14" ht="25.8" customHeight="1" x14ac:dyDescent="0.3">
      <c r="A151" s="39"/>
      <c r="B151" s="41"/>
      <c r="C151" s="42"/>
      <c r="D151" s="129" t="s">
        <v>405</v>
      </c>
      <c r="E151" s="129"/>
      <c r="F151" s="129"/>
      <c r="G151" s="129"/>
      <c r="H151" s="129"/>
      <c r="I151" s="129"/>
      <c r="J151" s="22">
        <v>4</v>
      </c>
      <c r="K151" s="22">
        <v>5</v>
      </c>
      <c r="L151" s="15" t="s">
        <v>2</v>
      </c>
      <c r="M151" s="23" t="s">
        <v>2</v>
      </c>
      <c r="N151" s="24">
        <f>N156+438700</f>
        <v>538700</v>
      </c>
    </row>
    <row r="152" spans="1:14" ht="85.8" customHeight="1" x14ac:dyDescent="0.3">
      <c r="A152" s="39"/>
      <c r="B152" s="41"/>
      <c r="C152" s="42"/>
      <c r="D152" s="43"/>
      <c r="E152" s="128" t="s">
        <v>402</v>
      </c>
      <c r="F152" s="128"/>
      <c r="G152" s="128"/>
      <c r="H152" s="128"/>
      <c r="I152" s="128"/>
      <c r="J152" s="22">
        <v>4</v>
      </c>
      <c r="K152" s="22">
        <v>5</v>
      </c>
      <c r="L152" s="15" t="s">
        <v>404</v>
      </c>
      <c r="M152" s="23" t="s">
        <v>2</v>
      </c>
      <c r="N152" s="24">
        <v>438700</v>
      </c>
    </row>
    <row r="153" spans="1:14" ht="87.6" customHeight="1" x14ac:dyDescent="0.3">
      <c r="A153" s="39"/>
      <c r="B153" s="41"/>
      <c r="C153" s="42"/>
      <c r="D153" s="43"/>
      <c r="E153" s="44"/>
      <c r="F153" s="128" t="s">
        <v>402</v>
      </c>
      <c r="G153" s="128"/>
      <c r="H153" s="128"/>
      <c r="I153" s="128"/>
      <c r="J153" s="22">
        <v>4</v>
      </c>
      <c r="K153" s="22">
        <v>5</v>
      </c>
      <c r="L153" s="15" t="s">
        <v>403</v>
      </c>
      <c r="M153" s="23" t="s">
        <v>2</v>
      </c>
      <c r="N153" s="24">
        <v>438700</v>
      </c>
    </row>
    <row r="154" spans="1:14" ht="84.6" customHeight="1" x14ac:dyDescent="0.3">
      <c r="A154" s="39"/>
      <c r="B154" s="41"/>
      <c r="C154" s="42"/>
      <c r="D154" s="43"/>
      <c r="E154" s="44"/>
      <c r="F154" s="44"/>
      <c r="G154" s="128" t="s">
        <v>402</v>
      </c>
      <c r="H154" s="128"/>
      <c r="I154" s="128"/>
      <c r="J154" s="22">
        <v>4</v>
      </c>
      <c r="K154" s="22">
        <v>5</v>
      </c>
      <c r="L154" s="15" t="s">
        <v>401</v>
      </c>
      <c r="M154" s="23" t="s">
        <v>2</v>
      </c>
      <c r="N154" s="24">
        <v>438700</v>
      </c>
    </row>
    <row r="155" spans="1:14" ht="57.6" customHeight="1" x14ac:dyDescent="0.3">
      <c r="A155" s="39"/>
      <c r="B155" s="41"/>
      <c r="C155" s="42"/>
      <c r="D155" s="43"/>
      <c r="E155" s="44"/>
      <c r="F155" s="44"/>
      <c r="G155" s="44"/>
      <c r="H155" s="127" t="s">
        <v>11</v>
      </c>
      <c r="I155" s="127"/>
      <c r="J155" s="22">
        <v>4</v>
      </c>
      <c r="K155" s="22">
        <v>5</v>
      </c>
      <c r="L155" s="15" t="s">
        <v>401</v>
      </c>
      <c r="M155" s="23">
        <v>200</v>
      </c>
      <c r="N155" s="24">
        <v>438700</v>
      </c>
    </row>
    <row r="156" spans="1:14" ht="57.6" customHeight="1" x14ac:dyDescent="0.3">
      <c r="A156" s="39"/>
      <c r="B156" s="41"/>
      <c r="C156" s="42"/>
      <c r="D156" s="124"/>
      <c r="E156" s="123"/>
      <c r="F156" s="123"/>
      <c r="G156" s="123"/>
      <c r="H156" s="122"/>
      <c r="I156" s="123" t="s">
        <v>322</v>
      </c>
      <c r="J156" s="22">
        <v>5</v>
      </c>
      <c r="K156" s="22">
        <v>3</v>
      </c>
      <c r="L156" s="15" t="s">
        <v>321</v>
      </c>
      <c r="M156" s="123"/>
      <c r="N156" s="24">
        <f>N157</f>
        <v>100000</v>
      </c>
    </row>
    <row r="157" spans="1:14" ht="57.6" customHeight="1" x14ac:dyDescent="0.3">
      <c r="A157" s="39"/>
      <c r="B157" s="41"/>
      <c r="C157" s="42"/>
      <c r="D157" s="124"/>
      <c r="E157" s="123"/>
      <c r="F157" s="123"/>
      <c r="G157" s="123"/>
      <c r="H157" s="122"/>
      <c r="I157" s="122" t="s">
        <v>320</v>
      </c>
      <c r="J157" s="22">
        <v>5</v>
      </c>
      <c r="K157" s="22">
        <v>3</v>
      </c>
      <c r="L157" s="15" t="s">
        <v>319</v>
      </c>
      <c r="M157" s="23"/>
      <c r="N157" s="24">
        <f>N158</f>
        <v>100000</v>
      </c>
    </row>
    <row r="158" spans="1:14" ht="35.4" customHeight="1" x14ac:dyDescent="0.3">
      <c r="A158" s="39"/>
      <c r="B158" s="41"/>
      <c r="C158" s="42"/>
      <c r="D158" s="43"/>
      <c r="E158" s="44"/>
      <c r="F158" s="44"/>
      <c r="G158" s="128" t="s">
        <v>868</v>
      </c>
      <c r="H158" s="128"/>
      <c r="I158" s="128"/>
      <c r="J158" s="22">
        <v>5</v>
      </c>
      <c r="K158" s="22">
        <v>3</v>
      </c>
      <c r="L158" s="15" t="s">
        <v>297</v>
      </c>
      <c r="M158" s="23" t="s">
        <v>2</v>
      </c>
      <c r="N158" s="24">
        <v>100000</v>
      </c>
    </row>
    <row r="159" spans="1:14" ht="46.2" customHeight="1" x14ac:dyDescent="0.3">
      <c r="A159" s="39"/>
      <c r="B159" s="41"/>
      <c r="C159" s="42"/>
      <c r="D159" s="43"/>
      <c r="E159" s="44"/>
      <c r="F159" s="44"/>
      <c r="G159" s="44"/>
      <c r="H159" s="127" t="s">
        <v>11</v>
      </c>
      <c r="I159" s="127"/>
      <c r="J159" s="22">
        <v>5</v>
      </c>
      <c r="K159" s="22">
        <v>3</v>
      </c>
      <c r="L159" s="15" t="s">
        <v>297</v>
      </c>
      <c r="M159" s="23">
        <v>200</v>
      </c>
      <c r="N159" s="24">
        <v>100000</v>
      </c>
    </row>
    <row r="160" spans="1:14" ht="41.4" customHeight="1" x14ac:dyDescent="0.3">
      <c r="A160" s="39"/>
      <c r="B160" s="41"/>
      <c r="C160" s="42"/>
      <c r="D160" s="129" t="s">
        <v>400</v>
      </c>
      <c r="E160" s="129"/>
      <c r="F160" s="129"/>
      <c r="G160" s="129"/>
      <c r="H160" s="129"/>
      <c r="I160" s="129"/>
      <c r="J160" s="22">
        <v>4</v>
      </c>
      <c r="K160" s="22">
        <v>9</v>
      </c>
      <c r="L160" s="15" t="s">
        <v>2</v>
      </c>
      <c r="M160" s="23" t="s">
        <v>2</v>
      </c>
      <c r="N160" s="24">
        <v>45984232.549999997</v>
      </c>
    </row>
    <row r="161" spans="1:14" ht="41.4" customHeight="1" x14ac:dyDescent="0.3">
      <c r="A161" s="39"/>
      <c r="B161" s="41"/>
      <c r="C161" s="42"/>
      <c r="D161" s="43"/>
      <c r="E161" s="128" t="s">
        <v>322</v>
      </c>
      <c r="F161" s="128"/>
      <c r="G161" s="128"/>
      <c r="H161" s="128"/>
      <c r="I161" s="128"/>
      <c r="J161" s="22">
        <v>4</v>
      </c>
      <c r="K161" s="22">
        <v>9</v>
      </c>
      <c r="L161" s="15" t="s">
        <v>321</v>
      </c>
      <c r="M161" s="23" t="s">
        <v>2</v>
      </c>
      <c r="N161" s="24">
        <v>45984232.549999997</v>
      </c>
    </row>
    <row r="162" spans="1:14" ht="47.4" customHeight="1" x14ac:dyDescent="0.3">
      <c r="A162" s="39"/>
      <c r="B162" s="41"/>
      <c r="C162" s="42"/>
      <c r="D162" s="43"/>
      <c r="E162" s="44"/>
      <c r="F162" s="128" t="s">
        <v>399</v>
      </c>
      <c r="G162" s="128"/>
      <c r="H162" s="128"/>
      <c r="I162" s="128"/>
      <c r="J162" s="22">
        <v>4</v>
      </c>
      <c r="K162" s="22">
        <v>9</v>
      </c>
      <c r="L162" s="15" t="s">
        <v>398</v>
      </c>
      <c r="M162" s="23" t="s">
        <v>2</v>
      </c>
      <c r="N162" s="24">
        <v>42060432.549999997</v>
      </c>
    </row>
    <row r="163" spans="1:14" ht="44.4" customHeight="1" x14ac:dyDescent="0.3">
      <c r="A163" s="39"/>
      <c r="B163" s="41"/>
      <c r="C163" s="42"/>
      <c r="D163" s="43"/>
      <c r="E163" s="44"/>
      <c r="F163" s="44"/>
      <c r="G163" s="128" t="s">
        <v>397</v>
      </c>
      <c r="H163" s="128"/>
      <c r="I163" s="128"/>
      <c r="J163" s="22">
        <v>4</v>
      </c>
      <c r="K163" s="22">
        <v>9</v>
      </c>
      <c r="L163" s="15" t="s">
        <v>396</v>
      </c>
      <c r="M163" s="23" t="s">
        <v>2</v>
      </c>
      <c r="N163" s="24">
        <v>15670000</v>
      </c>
    </row>
    <row r="164" spans="1:14" ht="51" customHeight="1" x14ac:dyDescent="0.3">
      <c r="A164" s="39"/>
      <c r="B164" s="41"/>
      <c r="C164" s="42"/>
      <c r="D164" s="43"/>
      <c r="E164" s="44"/>
      <c r="F164" s="44"/>
      <c r="G164" s="44"/>
      <c r="H164" s="127" t="s">
        <v>11</v>
      </c>
      <c r="I164" s="127"/>
      <c r="J164" s="22">
        <v>4</v>
      </c>
      <c r="K164" s="22">
        <v>9</v>
      </c>
      <c r="L164" s="15" t="s">
        <v>396</v>
      </c>
      <c r="M164" s="23">
        <v>200</v>
      </c>
      <c r="N164" s="24">
        <v>15670000</v>
      </c>
    </row>
    <row r="165" spans="1:14" ht="37.200000000000003" customHeight="1" x14ac:dyDescent="0.3">
      <c r="A165" s="39"/>
      <c r="B165" s="41"/>
      <c r="C165" s="42"/>
      <c r="D165" s="43"/>
      <c r="E165" s="44"/>
      <c r="F165" s="44"/>
      <c r="G165" s="128" t="s">
        <v>395</v>
      </c>
      <c r="H165" s="128"/>
      <c r="I165" s="128"/>
      <c r="J165" s="22">
        <v>4</v>
      </c>
      <c r="K165" s="22">
        <v>9</v>
      </c>
      <c r="L165" s="15" t="s">
        <v>394</v>
      </c>
      <c r="M165" s="23" t="s">
        <v>2</v>
      </c>
      <c r="N165" s="24">
        <v>18204202.550000001</v>
      </c>
    </row>
    <row r="166" spans="1:14" ht="42.6" customHeight="1" x14ac:dyDescent="0.3">
      <c r="A166" s="39"/>
      <c r="B166" s="41"/>
      <c r="C166" s="42"/>
      <c r="D166" s="43"/>
      <c r="E166" s="44"/>
      <c r="F166" s="44"/>
      <c r="G166" s="44"/>
      <c r="H166" s="127" t="s">
        <v>11</v>
      </c>
      <c r="I166" s="127"/>
      <c r="J166" s="22">
        <v>4</v>
      </c>
      <c r="K166" s="22">
        <v>9</v>
      </c>
      <c r="L166" s="15" t="s">
        <v>394</v>
      </c>
      <c r="M166" s="23">
        <v>200</v>
      </c>
      <c r="N166" s="24">
        <v>18204202.550000001</v>
      </c>
    </row>
    <row r="167" spans="1:14" ht="26.4" customHeight="1" x14ac:dyDescent="0.3">
      <c r="A167" s="39"/>
      <c r="B167" s="41"/>
      <c r="C167" s="42"/>
      <c r="D167" s="43"/>
      <c r="E167" s="44"/>
      <c r="F167" s="44"/>
      <c r="G167" s="128" t="s">
        <v>393</v>
      </c>
      <c r="H167" s="128"/>
      <c r="I167" s="128"/>
      <c r="J167" s="22">
        <v>4</v>
      </c>
      <c r="K167" s="22">
        <v>9</v>
      </c>
      <c r="L167" s="15" t="s">
        <v>392</v>
      </c>
      <c r="M167" s="23" t="s">
        <v>2</v>
      </c>
      <c r="N167" s="24">
        <v>3186230</v>
      </c>
    </row>
    <row r="168" spans="1:14" ht="32.4" customHeight="1" x14ac:dyDescent="0.3">
      <c r="A168" s="39"/>
      <c r="B168" s="41"/>
      <c r="C168" s="42"/>
      <c r="D168" s="43"/>
      <c r="E168" s="44"/>
      <c r="F168" s="44"/>
      <c r="G168" s="44"/>
      <c r="H168" s="127" t="s">
        <v>11</v>
      </c>
      <c r="I168" s="127"/>
      <c r="J168" s="22">
        <v>4</v>
      </c>
      <c r="K168" s="22">
        <v>9</v>
      </c>
      <c r="L168" s="15" t="s">
        <v>392</v>
      </c>
      <c r="M168" s="23">
        <v>200</v>
      </c>
      <c r="N168" s="24">
        <v>3186230</v>
      </c>
    </row>
    <row r="169" spans="1:14" ht="24.6" customHeight="1" x14ac:dyDescent="0.3">
      <c r="A169" s="39"/>
      <c r="B169" s="41"/>
      <c r="C169" s="42"/>
      <c r="D169" s="43"/>
      <c r="E169" s="44"/>
      <c r="F169" s="44"/>
      <c r="G169" s="128" t="s">
        <v>391</v>
      </c>
      <c r="H169" s="128"/>
      <c r="I169" s="128"/>
      <c r="J169" s="22">
        <v>4</v>
      </c>
      <c r="K169" s="22">
        <v>9</v>
      </c>
      <c r="L169" s="15" t="s">
        <v>390</v>
      </c>
      <c r="M169" s="23" t="s">
        <v>2</v>
      </c>
      <c r="N169" s="24">
        <v>5000000</v>
      </c>
    </row>
    <row r="170" spans="1:14" ht="21" customHeight="1" x14ac:dyDescent="0.3">
      <c r="A170" s="39"/>
      <c r="B170" s="41"/>
      <c r="C170" s="42"/>
      <c r="D170" s="43"/>
      <c r="E170" s="44"/>
      <c r="F170" s="44"/>
      <c r="G170" s="44"/>
      <c r="H170" s="127" t="s">
        <v>11</v>
      </c>
      <c r="I170" s="127"/>
      <c r="J170" s="22">
        <v>4</v>
      </c>
      <c r="K170" s="22">
        <v>9</v>
      </c>
      <c r="L170" s="15" t="s">
        <v>390</v>
      </c>
      <c r="M170" s="23">
        <v>200</v>
      </c>
      <c r="N170" s="24">
        <v>5000000</v>
      </c>
    </row>
    <row r="171" spans="1:14" ht="57.6" customHeight="1" x14ac:dyDescent="0.3">
      <c r="A171" s="39"/>
      <c r="B171" s="41"/>
      <c r="C171" s="42"/>
      <c r="D171" s="43"/>
      <c r="E171" s="44"/>
      <c r="F171" s="128" t="s">
        <v>389</v>
      </c>
      <c r="G171" s="128"/>
      <c r="H171" s="128"/>
      <c r="I171" s="128"/>
      <c r="J171" s="22">
        <v>4</v>
      </c>
      <c r="K171" s="22">
        <v>9</v>
      </c>
      <c r="L171" s="15" t="s">
        <v>388</v>
      </c>
      <c r="M171" s="23" t="s">
        <v>2</v>
      </c>
      <c r="N171" s="24">
        <v>3923800</v>
      </c>
    </row>
    <row r="172" spans="1:14" ht="27.6" customHeight="1" x14ac:dyDescent="0.3">
      <c r="A172" s="39"/>
      <c r="B172" s="41"/>
      <c r="C172" s="42"/>
      <c r="D172" s="43"/>
      <c r="E172" s="44"/>
      <c r="F172" s="44"/>
      <c r="G172" s="128" t="s">
        <v>387</v>
      </c>
      <c r="H172" s="128"/>
      <c r="I172" s="128"/>
      <c r="J172" s="22">
        <v>4</v>
      </c>
      <c r="K172" s="22">
        <v>9</v>
      </c>
      <c r="L172" s="15" t="s">
        <v>386</v>
      </c>
      <c r="M172" s="23" t="s">
        <v>2</v>
      </c>
      <c r="N172" s="24">
        <v>900000</v>
      </c>
    </row>
    <row r="173" spans="1:14" ht="40.200000000000003" customHeight="1" x14ac:dyDescent="0.3">
      <c r="A173" s="39"/>
      <c r="B173" s="41"/>
      <c r="C173" s="42"/>
      <c r="D173" s="43"/>
      <c r="E173" s="44"/>
      <c r="F173" s="44"/>
      <c r="G173" s="44"/>
      <c r="H173" s="127" t="s">
        <v>11</v>
      </c>
      <c r="I173" s="127"/>
      <c r="J173" s="22">
        <v>4</v>
      </c>
      <c r="K173" s="22">
        <v>9</v>
      </c>
      <c r="L173" s="15" t="s">
        <v>386</v>
      </c>
      <c r="M173" s="23">
        <v>200</v>
      </c>
      <c r="N173" s="24">
        <v>900000</v>
      </c>
    </row>
    <row r="174" spans="1:14" ht="36" customHeight="1" x14ac:dyDescent="0.3">
      <c r="A174" s="39"/>
      <c r="B174" s="41"/>
      <c r="C174" s="42"/>
      <c r="D174" s="43"/>
      <c r="E174" s="44"/>
      <c r="F174" s="44"/>
      <c r="G174" s="128" t="s">
        <v>385</v>
      </c>
      <c r="H174" s="128"/>
      <c r="I174" s="128"/>
      <c r="J174" s="22">
        <v>4</v>
      </c>
      <c r="K174" s="22">
        <v>9</v>
      </c>
      <c r="L174" s="15" t="s">
        <v>384</v>
      </c>
      <c r="M174" s="23" t="s">
        <v>2</v>
      </c>
      <c r="N174" s="24">
        <v>1325000</v>
      </c>
    </row>
    <row r="175" spans="1:14" ht="45.6" customHeight="1" x14ac:dyDescent="0.3">
      <c r="A175" s="39"/>
      <c r="B175" s="41"/>
      <c r="C175" s="42"/>
      <c r="D175" s="43"/>
      <c r="E175" s="44"/>
      <c r="F175" s="44"/>
      <c r="G175" s="44"/>
      <c r="H175" s="127" t="s">
        <v>11</v>
      </c>
      <c r="I175" s="127"/>
      <c r="J175" s="22">
        <v>4</v>
      </c>
      <c r="K175" s="22">
        <v>9</v>
      </c>
      <c r="L175" s="15" t="s">
        <v>384</v>
      </c>
      <c r="M175" s="23">
        <v>200</v>
      </c>
      <c r="N175" s="24">
        <v>1325000</v>
      </c>
    </row>
    <row r="176" spans="1:14" ht="32.4" customHeight="1" x14ac:dyDescent="0.3">
      <c r="A176" s="39"/>
      <c r="B176" s="41"/>
      <c r="C176" s="42"/>
      <c r="D176" s="43"/>
      <c r="E176" s="44"/>
      <c r="F176" s="44"/>
      <c r="G176" s="128" t="s">
        <v>383</v>
      </c>
      <c r="H176" s="128"/>
      <c r="I176" s="128"/>
      <c r="J176" s="22">
        <v>4</v>
      </c>
      <c r="K176" s="22">
        <v>9</v>
      </c>
      <c r="L176" s="15" t="s">
        <v>382</v>
      </c>
      <c r="M176" s="23" t="s">
        <v>2</v>
      </c>
      <c r="N176" s="24">
        <v>1416800</v>
      </c>
    </row>
    <row r="177" spans="1:14" ht="40.799999999999997" customHeight="1" x14ac:dyDescent="0.3">
      <c r="A177" s="39"/>
      <c r="B177" s="41"/>
      <c r="C177" s="42"/>
      <c r="D177" s="43"/>
      <c r="E177" s="44"/>
      <c r="F177" s="44"/>
      <c r="G177" s="44"/>
      <c r="H177" s="127" t="s">
        <v>11</v>
      </c>
      <c r="I177" s="127"/>
      <c r="J177" s="22">
        <v>4</v>
      </c>
      <c r="K177" s="22">
        <v>9</v>
      </c>
      <c r="L177" s="15" t="s">
        <v>382</v>
      </c>
      <c r="M177" s="23">
        <v>200</v>
      </c>
      <c r="N177" s="24">
        <v>1416800</v>
      </c>
    </row>
    <row r="178" spans="1:14" ht="39.6" customHeight="1" x14ac:dyDescent="0.3">
      <c r="A178" s="39"/>
      <c r="B178" s="41"/>
      <c r="C178" s="42"/>
      <c r="D178" s="43"/>
      <c r="E178" s="44"/>
      <c r="F178" s="44"/>
      <c r="G178" s="128" t="s">
        <v>381</v>
      </c>
      <c r="H178" s="128"/>
      <c r="I178" s="128"/>
      <c r="J178" s="22">
        <v>4</v>
      </c>
      <c r="K178" s="22">
        <v>9</v>
      </c>
      <c r="L178" s="15" t="s">
        <v>380</v>
      </c>
      <c r="M178" s="23" t="s">
        <v>2</v>
      </c>
      <c r="N178" s="24">
        <v>150000</v>
      </c>
    </row>
    <row r="179" spans="1:14" ht="43.2" customHeight="1" x14ac:dyDescent="0.3">
      <c r="A179" s="39"/>
      <c r="B179" s="41"/>
      <c r="C179" s="42"/>
      <c r="D179" s="43"/>
      <c r="E179" s="44"/>
      <c r="F179" s="44"/>
      <c r="G179" s="44"/>
      <c r="H179" s="127" t="s">
        <v>11</v>
      </c>
      <c r="I179" s="127"/>
      <c r="J179" s="22">
        <v>4</v>
      </c>
      <c r="K179" s="22">
        <v>9</v>
      </c>
      <c r="L179" s="15" t="s">
        <v>380</v>
      </c>
      <c r="M179" s="23">
        <v>200</v>
      </c>
      <c r="N179" s="24">
        <v>150000</v>
      </c>
    </row>
    <row r="180" spans="1:14" ht="43.2" customHeight="1" x14ac:dyDescent="0.3">
      <c r="A180" s="39"/>
      <c r="B180" s="41"/>
      <c r="C180" s="42"/>
      <c r="D180" s="43"/>
      <c r="E180" s="44"/>
      <c r="F180" s="44"/>
      <c r="G180" s="128" t="s">
        <v>379</v>
      </c>
      <c r="H180" s="128"/>
      <c r="I180" s="128"/>
      <c r="J180" s="22">
        <v>4</v>
      </c>
      <c r="K180" s="22">
        <v>9</v>
      </c>
      <c r="L180" s="15" t="s">
        <v>378</v>
      </c>
      <c r="M180" s="23" t="s">
        <v>2</v>
      </c>
      <c r="N180" s="24">
        <v>132000</v>
      </c>
    </row>
    <row r="181" spans="1:14" ht="40.799999999999997" customHeight="1" x14ac:dyDescent="0.3">
      <c r="A181" s="39"/>
      <c r="B181" s="41"/>
      <c r="C181" s="42"/>
      <c r="D181" s="43"/>
      <c r="E181" s="44"/>
      <c r="F181" s="44"/>
      <c r="G181" s="44"/>
      <c r="H181" s="127" t="s">
        <v>11</v>
      </c>
      <c r="I181" s="127"/>
      <c r="J181" s="22">
        <v>4</v>
      </c>
      <c r="K181" s="22">
        <v>9</v>
      </c>
      <c r="L181" s="15" t="s">
        <v>378</v>
      </c>
      <c r="M181" s="23">
        <v>200</v>
      </c>
      <c r="N181" s="24">
        <v>132000</v>
      </c>
    </row>
    <row r="182" spans="1:14" ht="36.6" customHeight="1" x14ac:dyDescent="0.3">
      <c r="A182" s="39"/>
      <c r="B182" s="41"/>
      <c r="C182" s="42"/>
      <c r="D182" s="129" t="s">
        <v>377</v>
      </c>
      <c r="E182" s="129"/>
      <c r="F182" s="129"/>
      <c r="G182" s="129"/>
      <c r="H182" s="129"/>
      <c r="I182" s="129"/>
      <c r="J182" s="22">
        <v>4</v>
      </c>
      <c r="K182" s="22">
        <v>12</v>
      </c>
      <c r="L182" s="15" t="s">
        <v>2</v>
      </c>
      <c r="M182" s="23" t="s">
        <v>2</v>
      </c>
      <c r="N182" s="24">
        <v>9998467.9700000007</v>
      </c>
    </row>
    <row r="183" spans="1:14" ht="52.8" customHeight="1" x14ac:dyDescent="0.3">
      <c r="A183" s="39"/>
      <c r="B183" s="41"/>
      <c r="C183" s="42"/>
      <c r="D183" s="43"/>
      <c r="E183" s="128" t="s">
        <v>322</v>
      </c>
      <c r="F183" s="128"/>
      <c r="G183" s="128"/>
      <c r="H183" s="128"/>
      <c r="I183" s="128"/>
      <c r="J183" s="22">
        <v>4</v>
      </c>
      <c r="K183" s="22">
        <v>12</v>
      </c>
      <c r="L183" s="15" t="s">
        <v>321</v>
      </c>
      <c r="M183" s="23" t="s">
        <v>2</v>
      </c>
      <c r="N183" s="24">
        <v>9317967.9700000007</v>
      </c>
    </row>
    <row r="184" spans="1:14" ht="93.6" customHeight="1" x14ac:dyDescent="0.3">
      <c r="A184" s="39"/>
      <c r="B184" s="41"/>
      <c r="C184" s="42"/>
      <c r="D184" s="43"/>
      <c r="E184" s="44"/>
      <c r="F184" s="128" t="s">
        <v>376</v>
      </c>
      <c r="G184" s="128"/>
      <c r="H184" s="128"/>
      <c r="I184" s="128"/>
      <c r="J184" s="22">
        <v>4</v>
      </c>
      <c r="K184" s="22">
        <v>12</v>
      </c>
      <c r="L184" s="15" t="s">
        <v>375</v>
      </c>
      <c r="M184" s="23" t="s">
        <v>2</v>
      </c>
      <c r="N184" s="24">
        <v>9317967.9700000007</v>
      </c>
    </row>
    <row r="185" spans="1:14" ht="109.2" customHeight="1" x14ac:dyDescent="0.3">
      <c r="A185" s="39"/>
      <c r="B185" s="41"/>
      <c r="C185" s="42"/>
      <c r="D185" s="43"/>
      <c r="E185" s="44"/>
      <c r="F185" s="44"/>
      <c r="G185" s="44"/>
      <c r="H185" s="127" t="s">
        <v>55</v>
      </c>
      <c r="I185" s="127"/>
      <c r="J185" s="22">
        <v>4</v>
      </c>
      <c r="K185" s="22">
        <v>12</v>
      </c>
      <c r="L185" s="15" t="s">
        <v>374</v>
      </c>
      <c r="M185" s="23">
        <v>100</v>
      </c>
      <c r="N185" s="24">
        <v>8090470.4699999997</v>
      </c>
    </row>
    <row r="186" spans="1:14" ht="54" customHeight="1" x14ac:dyDescent="0.3">
      <c r="A186" s="39"/>
      <c r="B186" s="41"/>
      <c r="C186" s="42"/>
      <c r="D186" s="43"/>
      <c r="E186" s="44"/>
      <c r="F186" s="44"/>
      <c r="G186" s="44"/>
      <c r="H186" s="127" t="s">
        <v>11</v>
      </c>
      <c r="I186" s="127"/>
      <c r="J186" s="22">
        <v>4</v>
      </c>
      <c r="K186" s="22">
        <v>12</v>
      </c>
      <c r="L186" s="15" t="s">
        <v>374</v>
      </c>
      <c r="M186" s="23">
        <v>200</v>
      </c>
      <c r="N186" s="24">
        <v>1028134.1</v>
      </c>
    </row>
    <row r="187" spans="1:14" ht="31.2" customHeight="1" x14ac:dyDescent="0.3">
      <c r="A187" s="39"/>
      <c r="B187" s="41"/>
      <c r="C187" s="42"/>
      <c r="D187" s="43"/>
      <c r="E187" s="44"/>
      <c r="F187" s="44"/>
      <c r="G187" s="44"/>
      <c r="H187" s="127" t="s">
        <v>62</v>
      </c>
      <c r="I187" s="127"/>
      <c r="J187" s="22">
        <v>4</v>
      </c>
      <c r="K187" s="22">
        <v>12</v>
      </c>
      <c r="L187" s="15" t="s">
        <v>374</v>
      </c>
      <c r="M187" s="23">
        <v>800</v>
      </c>
      <c r="N187" s="24">
        <v>199363.4</v>
      </c>
    </row>
    <row r="188" spans="1:14" ht="36.6" customHeight="1" x14ac:dyDescent="0.3">
      <c r="A188" s="39"/>
      <c r="B188" s="41"/>
      <c r="C188" s="42"/>
      <c r="D188" s="43"/>
      <c r="E188" s="128" t="s">
        <v>7</v>
      </c>
      <c r="F188" s="128"/>
      <c r="G188" s="128"/>
      <c r="H188" s="128"/>
      <c r="I188" s="128"/>
      <c r="J188" s="22">
        <v>4</v>
      </c>
      <c r="K188" s="22">
        <v>12</v>
      </c>
      <c r="L188" s="15" t="s">
        <v>6</v>
      </c>
      <c r="M188" s="23" t="s">
        <v>2</v>
      </c>
      <c r="N188" s="24">
        <v>500000</v>
      </c>
    </row>
    <row r="189" spans="1:14" ht="57" customHeight="1" x14ac:dyDescent="0.3">
      <c r="A189" s="39"/>
      <c r="B189" s="41"/>
      <c r="C189" s="42"/>
      <c r="D189" s="43"/>
      <c r="E189" s="44"/>
      <c r="F189" s="128" t="s">
        <v>16</v>
      </c>
      <c r="G189" s="128"/>
      <c r="H189" s="128"/>
      <c r="I189" s="128"/>
      <c r="J189" s="22">
        <v>4</v>
      </c>
      <c r="K189" s="22">
        <v>12</v>
      </c>
      <c r="L189" s="15" t="s">
        <v>15</v>
      </c>
      <c r="M189" s="23" t="s">
        <v>2</v>
      </c>
      <c r="N189" s="24">
        <v>500000</v>
      </c>
    </row>
    <row r="190" spans="1:14" ht="34.799999999999997" customHeight="1" x14ac:dyDescent="0.3">
      <c r="A190" s="39"/>
      <c r="B190" s="41"/>
      <c r="C190" s="42"/>
      <c r="D190" s="43"/>
      <c r="E190" s="44"/>
      <c r="F190" s="44"/>
      <c r="G190" s="128" t="s">
        <v>373</v>
      </c>
      <c r="H190" s="128"/>
      <c r="I190" s="128"/>
      <c r="J190" s="22">
        <v>4</v>
      </c>
      <c r="K190" s="22">
        <v>12</v>
      </c>
      <c r="L190" s="15" t="s">
        <v>372</v>
      </c>
      <c r="M190" s="23" t="s">
        <v>2</v>
      </c>
      <c r="N190" s="24">
        <v>500000</v>
      </c>
    </row>
    <row r="191" spans="1:14" ht="42" customHeight="1" x14ac:dyDescent="0.3">
      <c r="A191" s="39"/>
      <c r="B191" s="41"/>
      <c r="C191" s="42"/>
      <c r="D191" s="43"/>
      <c r="E191" s="44"/>
      <c r="F191" s="44"/>
      <c r="G191" s="44"/>
      <c r="H191" s="127" t="s">
        <v>11</v>
      </c>
      <c r="I191" s="127"/>
      <c r="J191" s="22">
        <v>4</v>
      </c>
      <c r="K191" s="22">
        <v>12</v>
      </c>
      <c r="L191" s="15" t="s">
        <v>372</v>
      </c>
      <c r="M191" s="23">
        <v>200</v>
      </c>
      <c r="N191" s="24">
        <v>500000</v>
      </c>
    </row>
    <row r="192" spans="1:14" ht="66.599999999999994" customHeight="1" x14ac:dyDescent="0.3">
      <c r="A192" s="39"/>
      <c r="B192" s="41"/>
      <c r="C192" s="42"/>
      <c r="D192" s="43"/>
      <c r="E192" s="128" t="s">
        <v>371</v>
      </c>
      <c r="F192" s="128"/>
      <c r="G192" s="128"/>
      <c r="H192" s="128"/>
      <c r="I192" s="128"/>
      <c r="J192" s="22">
        <v>4</v>
      </c>
      <c r="K192" s="22">
        <v>12</v>
      </c>
      <c r="L192" s="15" t="s">
        <v>370</v>
      </c>
      <c r="M192" s="23" t="s">
        <v>2</v>
      </c>
      <c r="N192" s="24">
        <v>180500</v>
      </c>
    </row>
    <row r="193" spans="1:14" ht="58.8" customHeight="1" x14ac:dyDescent="0.3">
      <c r="A193" s="39"/>
      <c r="B193" s="41"/>
      <c r="C193" s="42"/>
      <c r="D193" s="43"/>
      <c r="E193" s="44"/>
      <c r="F193" s="128" t="s">
        <v>369</v>
      </c>
      <c r="G193" s="128"/>
      <c r="H193" s="128"/>
      <c r="I193" s="128"/>
      <c r="J193" s="22">
        <v>4</v>
      </c>
      <c r="K193" s="22">
        <v>12</v>
      </c>
      <c r="L193" s="15" t="s">
        <v>368</v>
      </c>
      <c r="M193" s="23" t="s">
        <v>2</v>
      </c>
      <c r="N193" s="24">
        <v>180500</v>
      </c>
    </row>
    <row r="194" spans="1:14" ht="54.6" customHeight="1" x14ac:dyDescent="0.3">
      <c r="A194" s="39"/>
      <c r="B194" s="41"/>
      <c r="C194" s="42"/>
      <c r="D194" s="43"/>
      <c r="E194" s="44"/>
      <c r="F194" s="44"/>
      <c r="G194" s="128" t="s">
        <v>367</v>
      </c>
      <c r="H194" s="128"/>
      <c r="I194" s="128"/>
      <c r="J194" s="22">
        <v>4</v>
      </c>
      <c r="K194" s="22">
        <v>12</v>
      </c>
      <c r="L194" s="15" t="s">
        <v>366</v>
      </c>
      <c r="M194" s="23" t="s">
        <v>2</v>
      </c>
      <c r="N194" s="24">
        <v>22500</v>
      </c>
    </row>
    <row r="195" spans="1:14" ht="45.6" customHeight="1" x14ac:dyDescent="0.3">
      <c r="A195" s="39"/>
      <c r="B195" s="41"/>
      <c r="C195" s="42"/>
      <c r="D195" s="43"/>
      <c r="E195" s="44"/>
      <c r="F195" s="44"/>
      <c r="G195" s="44"/>
      <c r="H195" s="127" t="s">
        <v>11</v>
      </c>
      <c r="I195" s="127"/>
      <c r="J195" s="22">
        <v>4</v>
      </c>
      <c r="K195" s="22">
        <v>12</v>
      </c>
      <c r="L195" s="15" t="s">
        <v>366</v>
      </c>
      <c r="M195" s="23">
        <v>200</v>
      </c>
      <c r="N195" s="24">
        <v>22500</v>
      </c>
    </row>
    <row r="196" spans="1:14" ht="54" customHeight="1" x14ac:dyDescent="0.3">
      <c r="A196" s="39"/>
      <c r="B196" s="41"/>
      <c r="C196" s="42"/>
      <c r="D196" s="43"/>
      <c r="E196" s="44"/>
      <c r="F196" s="44"/>
      <c r="G196" s="128" t="s">
        <v>365</v>
      </c>
      <c r="H196" s="128"/>
      <c r="I196" s="128"/>
      <c r="J196" s="22">
        <v>4</v>
      </c>
      <c r="K196" s="22">
        <v>12</v>
      </c>
      <c r="L196" s="15" t="s">
        <v>364</v>
      </c>
      <c r="M196" s="23" t="s">
        <v>2</v>
      </c>
      <c r="N196" s="24">
        <v>158000</v>
      </c>
    </row>
    <row r="197" spans="1:14" ht="37.200000000000003" customHeight="1" x14ac:dyDescent="0.3">
      <c r="A197" s="39"/>
      <c r="B197" s="41"/>
      <c r="C197" s="42"/>
      <c r="D197" s="43"/>
      <c r="E197" s="44"/>
      <c r="F197" s="44"/>
      <c r="G197" s="44"/>
      <c r="H197" s="127" t="s">
        <v>62</v>
      </c>
      <c r="I197" s="127"/>
      <c r="J197" s="22">
        <v>4</v>
      </c>
      <c r="K197" s="22">
        <v>12</v>
      </c>
      <c r="L197" s="15" t="s">
        <v>364</v>
      </c>
      <c r="M197" s="23">
        <v>800</v>
      </c>
      <c r="N197" s="24">
        <v>158000</v>
      </c>
    </row>
    <row r="198" spans="1:14" ht="42" customHeight="1" x14ac:dyDescent="0.3">
      <c r="A198" s="39"/>
      <c r="B198" s="41"/>
      <c r="C198" s="130" t="s">
        <v>363</v>
      </c>
      <c r="D198" s="130"/>
      <c r="E198" s="130"/>
      <c r="F198" s="130"/>
      <c r="G198" s="130"/>
      <c r="H198" s="130"/>
      <c r="I198" s="130"/>
      <c r="J198" s="18">
        <v>5</v>
      </c>
      <c r="K198" s="18">
        <v>0</v>
      </c>
      <c r="L198" s="19" t="s">
        <v>2</v>
      </c>
      <c r="M198" s="20" t="s">
        <v>2</v>
      </c>
      <c r="N198" s="21">
        <f>N199+N227+N238</f>
        <v>230929050.85999998</v>
      </c>
    </row>
    <row r="199" spans="1:14" ht="30.6" customHeight="1" x14ac:dyDescent="0.3">
      <c r="A199" s="39"/>
      <c r="B199" s="41"/>
      <c r="C199" s="42"/>
      <c r="D199" s="129" t="s">
        <v>362</v>
      </c>
      <c r="E199" s="129"/>
      <c r="F199" s="129"/>
      <c r="G199" s="129"/>
      <c r="H199" s="129"/>
      <c r="I199" s="129"/>
      <c r="J199" s="22">
        <v>5</v>
      </c>
      <c r="K199" s="22">
        <v>1</v>
      </c>
      <c r="L199" s="15" t="s">
        <v>2</v>
      </c>
      <c r="M199" s="23" t="s">
        <v>2</v>
      </c>
      <c r="N199" s="24">
        <f>N200+N207+N220</f>
        <v>201750558.91</v>
      </c>
    </row>
    <row r="200" spans="1:14" ht="49.2" customHeight="1" x14ac:dyDescent="0.3">
      <c r="A200" s="39"/>
      <c r="B200" s="41"/>
      <c r="C200" s="42"/>
      <c r="D200" s="43"/>
      <c r="E200" s="128" t="s">
        <v>76</v>
      </c>
      <c r="F200" s="128"/>
      <c r="G200" s="128"/>
      <c r="H200" s="128"/>
      <c r="I200" s="128"/>
      <c r="J200" s="22">
        <v>5</v>
      </c>
      <c r="K200" s="22">
        <v>1</v>
      </c>
      <c r="L200" s="15" t="s">
        <v>75</v>
      </c>
      <c r="M200" s="23" t="s">
        <v>2</v>
      </c>
      <c r="N200" s="24">
        <v>183361566.47</v>
      </c>
    </row>
    <row r="201" spans="1:14" ht="54.6" customHeight="1" x14ac:dyDescent="0.3">
      <c r="A201" s="39"/>
      <c r="B201" s="41"/>
      <c r="C201" s="42"/>
      <c r="D201" s="43"/>
      <c r="E201" s="44"/>
      <c r="F201" s="128" t="s">
        <v>361</v>
      </c>
      <c r="G201" s="128"/>
      <c r="H201" s="128"/>
      <c r="I201" s="128"/>
      <c r="J201" s="22">
        <v>5</v>
      </c>
      <c r="K201" s="22">
        <v>1</v>
      </c>
      <c r="L201" s="15" t="s">
        <v>360</v>
      </c>
      <c r="M201" s="23" t="s">
        <v>2</v>
      </c>
      <c r="N201" s="24">
        <v>183361566.47</v>
      </c>
    </row>
    <row r="202" spans="1:14" ht="31.8" customHeight="1" x14ac:dyDescent="0.3">
      <c r="A202" s="39"/>
      <c r="B202" s="41"/>
      <c r="C202" s="42"/>
      <c r="D202" s="43"/>
      <c r="E202" s="44"/>
      <c r="F202" s="44"/>
      <c r="G202" s="44"/>
      <c r="H202" s="127" t="s">
        <v>11</v>
      </c>
      <c r="I202" s="127"/>
      <c r="J202" s="22">
        <v>5</v>
      </c>
      <c r="K202" s="22">
        <v>1</v>
      </c>
      <c r="L202" s="15" t="s">
        <v>360</v>
      </c>
      <c r="M202" s="23">
        <v>200</v>
      </c>
      <c r="N202" s="24">
        <v>2751000</v>
      </c>
    </row>
    <row r="203" spans="1:14" ht="40.799999999999997" customHeight="1" x14ac:dyDescent="0.3">
      <c r="A203" s="39"/>
      <c r="B203" s="41"/>
      <c r="C203" s="42"/>
      <c r="D203" s="43"/>
      <c r="E203" s="44"/>
      <c r="F203" s="44"/>
      <c r="G203" s="128" t="s">
        <v>359</v>
      </c>
      <c r="H203" s="128"/>
      <c r="I203" s="128"/>
      <c r="J203" s="22">
        <v>5</v>
      </c>
      <c r="K203" s="22">
        <v>1</v>
      </c>
      <c r="L203" s="15" t="s">
        <v>358</v>
      </c>
      <c r="M203" s="23" t="s">
        <v>2</v>
      </c>
      <c r="N203" s="24">
        <v>100239160.81</v>
      </c>
    </row>
    <row r="204" spans="1:14" ht="35.4" customHeight="1" x14ac:dyDescent="0.3">
      <c r="A204" s="39"/>
      <c r="B204" s="41"/>
      <c r="C204" s="42"/>
      <c r="D204" s="43"/>
      <c r="E204" s="44"/>
      <c r="F204" s="44"/>
      <c r="G204" s="44"/>
      <c r="H204" s="127" t="s">
        <v>336</v>
      </c>
      <c r="I204" s="127"/>
      <c r="J204" s="22">
        <v>5</v>
      </c>
      <c r="K204" s="22">
        <v>1</v>
      </c>
      <c r="L204" s="15" t="s">
        <v>358</v>
      </c>
      <c r="M204" s="23">
        <v>400</v>
      </c>
      <c r="N204" s="24">
        <v>100239160.81</v>
      </c>
    </row>
    <row r="205" spans="1:14" ht="39.6" customHeight="1" x14ac:dyDescent="0.3">
      <c r="A205" s="39"/>
      <c r="B205" s="41"/>
      <c r="C205" s="42"/>
      <c r="D205" s="43"/>
      <c r="E205" s="44"/>
      <c r="F205" s="44"/>
      <c r="G205" s="128" t="s">
        <v>357</v>
      </c>
      <c r="H205" s="128"/>
      <c r="I205" s="128"/>
      <c r="J205" s="22">
        <v>5</v>
      </c>
      <c r="K205" s="22">
        <v>1</v>
      </c>
      <c r="L205" s="15" t="s">
        <v>356</v>
      </c>
      <c r="M205" s="23" t="s">
        <v>2</v>
      </c>
      <c r="N205" s="24">
        <v>80371405.659999996</v>
      </c>
    </row>
    <row r="206" spans="1:14" ht="40.200000000000003" customHeight="1" x14ac:dyDescent="0.3">
      <c r="A206" s="39"/>
      <c r="B206" s="41"/>
      <c r="C206" s="42"/>
      <c r="D206" s="43"/>
      <c r="E206" s="44"/>
      <c r="F206" s="44"/>
      <c r="G206" s="44"/>
      <c r="H206" s="127" t="s">
        <v>336</v>
      </c>
      <c r="I206" s="127"/>
      <c r="J206" s="22">
        <v>5</v>
      </c>
      <c r="K206" s="22">
        <v>1</v>
      </c>
      <c r="L206" s="15" t="s">
        <v>356</v>
      </c>
      <c r="M206" s="23">
        <v>400</v>
      </c>
      <c r="N206" s="24">
        <v>80371405.659999996</v>
      </c>
    </row>
    <row r="207" spans="1:14" ht="44.4" customHeight="1" x14ac:dyDescent="0.3">
      <c r="A207" s="39"/>
      <c r="B207" s="41"/>
      <c r="C207" s="42"/>
      <c r="D207" s="43"/>
      <c r="E207" s="128" t="s">
        <v>322</v>
      </c>
      <c r="F207" s="128"/>
      <c r="G207" s="128"/>
      <c r="H207" s="128"/>
      <c r="I207" s="128"/>
      <c r="J207" s="22">
        <v>5</v>
      </c>
      <c r="K207" s="22">
        <v>1</v>
      </c>
      <c r="L207" s="15" t="s">
        <v>321</v>
      </c>
      <c r="M207" s="23" t="s">
        <v>2</v>
      </c>
      <c r="N207" s="24">
        <f>N208+N213</f>
        <v>16093692.440000001</v>
      </c>
    </row>
    <row r="208" spans="1:14" ht="103.2" customHeight="1" x14ac:dyDescent="0.3">
      <c r="A208" s="39"/>
      <c r="B208" s="41"/>
      <c r="C208" s="42"/>
      <c r="D208" s="43"/>
      <c r="E208" s="44"/>
      <c r="F208" s="128" t="s">
        <v>354</v>
      </c>
      <c r="G208" s="128"/>
      <c r="H208" s="128"/>
      <c r="I208" s="128"/>
      <c r="J208" s="22">
        <v>5</v>
      </c>
      <c r="K208" s="22">
        <v>1</v>
      </c>
      <c r="L208" s="15" t="s">
        <v>355</v>
      </c>
      <c r="M208" s="23" t="s">
        <v>2</v>
      </c>
      <c r="N208" s="24">
        <f>N209+N211</f>
        <v>13038676.440000001</v>
      </c>
    </row>
    <row r="209" spans="1:14" ht="100.8" customHeight="1" x14ac:dyDescent="0.3">
      <c r="A209" s="39"/>
      <c r="B209" s="41"/>
      <c r="C209" s="42"/>
      <c r="D209" s="43"/>
      <c r="E209" s="44"/>
      <c r="F209" s="44"/>
      <c r="G209" s="128" t="s">
        <v>354</v>
      </c>
      <c r="H209" s="128"/>
      <c r="I209" s="128"/>
      <c r="J209" s="22">
        <v>5</v>
      </c>
      <c r="K209" s="22">
        <v>1</v>
      </c>
      <c r="L209" s="15" t="s">
        <v>353</v>
      </c>
      <c r="M209" s="23" t="s">
        <v>2</v>
      </c>
      <c r="N209" s="24">
        <f>N210</f>
        <v>2970007.72</v>
      </c>
    </row>
    <row r="210" spans="1:14" ht="55.8" customHeight="1" x14ac:dyDescent="0.3">
      <c r="A210" s="39"/>
      <c r="B210" s="41"/>
      <c r="C210" s="42"/>
      <c r="D210" s="43"/>
      <c r="E210" s="44"/>
      <c r="F210" s="44"/>
      <c r="G210" s="44"/>
      <c r="H210" s="127" t="s">
        <v>27</v>
      </c>
      <c r="I210" s="127"/>
      <c r="J210" s="22">
        <v>5</v>
      </c>
      <c r="K210" s="22">
        <v>1</v>
      </c>
      <c r="L210" s="15" t="s">
        <v>353</v>
      </c>
      <c r="M210" s="23">
        <v>600</v>
      </c>
      <c r="N210" s="24">
        <v>2970007.72</v>
      </c>
    </row>
    <row r="211" spans="1:14" ht="70.2" customHeight="1" x14ac:dyDescent="0.3">
      <c r="A211" s="39"/>
      <c r="B211" s="41"/>
      <c r="C211" s="42"/>
      <c r="D211" s="43"/>
      <c r="E211" s="44"/>
      <c r="F211" s="44"/>
      <c r="G211" s="128" t="s">
        <v>352</v>
      </c>
      <c r="H211" s="128"/>
      <c r="I211" s="128"/>
      <c r="J211" s="22">
        <v>5</v>
      </c>
      <c r="K211" s="22">
        <v>1</v>
      </c>
      <c r="L211" s="15" t="s">
        <v>351</v>
      </c>
      <c r="M211" s="23" t="s">
        <v>2</v>
      </c>
      <c r="N211" s="24">
        <v>10068668.720000001</v>
      </c>
    </row>
    <row r="212" spans="1:14" ht="33.6" customHeight="1" x14ac:dyDescent="0.3">
      <c r="A212" s="39"/>
      <c r="B212" s="41"/>
      <c r="C212" s="42"/>
      <c r="D212" s="43"/>
      <c r="E212" s="44"/>
      <c r="F212" s="44"/>
      <c r="G212" s="44"/>
      <c r="H212" s="127" t="s">
        <v>11</v>
      </c>
      <c r="I212" s="127"/>
      <c r="J212" s="22">
        <v>5</v>
      </c>
      <c r="K212" s="22">
        <v>1</v>
      </c>
      <c r="L212" s="15" t="s">
        <v>351</v>
      </c>
      <c r="M212" s="23">
        <v>200</v>
      </c>
      <c r="N212" s="24">
        <v>10068668.720000001</v>
      </c>
    </row>
    <row r="213" spans="1:14" ht="32.4" customHeight="1" x14ac:dyDescent="0.3">
      <c r="A213" s="39"/>
      <c r="B213" s="41"/>
      <c r="C213" s="42"/>
      <c r="D213" s="43"/>
      <c r="E213" s="44"/>
      <c r="F213" s="128" t="s">
        <v>350</v>
      </c>
      <c r="G213" s="128"/>
      <c r="H213" s="128"/>
      <c r="I213" s="128"/>
      <c r="J213" s="22">
        <v>5</v>
      </c>
      <c r="K213" s="22">
        <v>1</v>
      </c>
      <c r="L213" s="15" t="s">
        <v>349</v>
      </c>
      <c r="M213" s="23" t="s">
        <v>2</v>
      </c>
      <c r="N213" s="24">
        <v>3055016</v>
      </c>
    </row>
    <row r="214" spans="1:14" ht="17.399999999999999" customHeight="1" x14ac:dyDescent="0.3">
      <c r="A214" s="39"/>
      <c r="B214" s="41"/>
      <c r="C214" s="42"/>
      <c r="D214" s="43"/>
      <c r="E214" s="44"/>
      <c r="F214" s="44"/>
      <c r="G214" s="128" t="s">
        <v>348</v>
      </c>
      <c r="H214" s="128"/>
      <c r="I214" s="128"/>
      <c r="J214" s="22">
        <v>5</v>
      </c>
      <c r="K214" s="22">
        <v>1</v>
      </c>
      <c r="L214" s="15" t="s">
        <v>347</v>
      </c>
      <c r="M214" s="23" t="s">
        <v>2</v>
      </c>
      <c r="N214" s="24">
        <v>1605016</v>
      </c>
    </row>
    <row r="215" spans="1:14" ht="21" customHeight="1" x14ac:dyDescent="0.3">
      <c r="A215" s="39"/>
      <c r="B215" s="41"/>
      <c r="C215" s="42"/>
      <c r="D215" s="43"/>
      <c r="E215" s="44"/>
      <c r="F215" s="44"/>
      <c r="G215" s="44"/>
      <c r="H215" s="127" t="s">
        <v>11</v>
      </c>
      <c r="I215" s="127"/>
      <c r="J215" s="22">
        <v>5</v>
      </c>
      <c r="K215" s="22">
        <v>1</v>
      </c>
      <c r="L215" s="15" t="s">
        <v>347</v>
      </c>
      <c r="M215" s="23">
        <v>200</v>
      </c>
      <c r="N215" s="24">
        <v>1605016</v>
      </c>
    </row>
    <row r="216" spans="1:14" ht="16.8" customHeight="1" x14ac:dyDescent="0.3">
      <c r="A216" s="39"/>
      <c r="B216" s="41"/>
      <c r="C216" s="42"/>
      <c r="D216" s="43"/>
      <c r="E216" s="44"/>
      <c r="F216" s="44"/>
      <c r="G216" s="128" t="s">
        <v>346</v>
      </c>
      <c r="H216" s="128"/>
      <c r="I216" s="128"/>
      <c r="J216" s="22">
        <v>5</v>
      </c>
      <c r="K216" s="22">
        <v>1</v>
      </c>
      <c r="L216" s="15" t="s">
        <v>345</v>
      </c>
      <c r="M216" s="23" t="s">
        <v>2</v>
      </c>
      <c r="N216" s="24">
        <v>350000</v>
      </c>
    </row>
    <row r="217" spans="1:14" ht="35.4" customHeight="1" x14ac:dyDescent="0.3">
      <c r="A217" s="39"/>
      <c r="B217" s="41"/>
      <c r="C217" s="42"/>
      <c r="D217" s="43"/>
      <c r="E217" s="44"/>
      <c r="F217" s="44"/>
      <c r="G217" s="44"/>
      <c r="H217" s="127" t="s">
        <v>11</v>
      </c>
      <c r="I217" s="127"/>
      <c r="J217" s="22">
        <v>5</v>
      </c>
      <c r="K217" s="22">
        <v>1</v>
      </c>
      <c r="L217" s="15" t="s">
        <v>345</v>
      </c>
      <c r="M217" s="23">
        <v>200</v>
      </c>
      <c r="N217" s="24">
        <v>350000</v>
      </c>
    </row>
    <row r="218" spans="1:14" ht="25.2" customHeight="1" x14ac:dyDescent="0.3">
      <c r="A218" s="39"/>
      <c r="B218" s="41"/>
      <c r="C218" s="42"/>
      <c r="D218" s="43"/>
      <c r="E218" s="44"/>
      <c r="F218" s="44"/>
      <c r="G218" s="128" t="s">
        <v>344</v>
      </c>
      <c r="H218" s="128"/>
      <c r="I218" s="128"/>
      <c r="J218" s="22">
        <v>5</v>
      </c>
      <c r="K218" s="22">
        <v>1</v>
      </c>
      <c r="L218" s="15" t="s">
        <v>343</v>
      </c>
      <c r="M218" s="23" t="s">
        <v>2</v>
      </c>
      <c r="N218" s="24">
        <v>1100000</v>
      </c>
    </row>
    <row r="219" spans="1:14" ht="46.8" customHeight="1" x14ac:dyDescent="0.3">
      <c r="A219" s="39"/>
      <c r="B219" s="41"/>
      <c r="C219" s="42"/>
      <c r="D219" s="43"/>
      <c r="E219" s="44"/>
      <c r="F219" s="44"/>
      <c r="G219" s="44"/>
      <c r="H219" s="127" t="s">
        <v>11</v>
      </c>
      <c r="I219" s="127"/>
      <c r="J219" s="22">
        <v>5</v>
      </c>
      <c r="K219" s="22">
        <v>1</v>
      </c>
      <c r="L219" s="15" t="s">
        <v>343</v>
      </c>
      <c r="M219" s="23">
        <v>200</v>
      </c>
      <c r="N219" s="24">
        <v>1100000</v>
      </c>
    </row>
    <row r="220" spans="1:14" ht="21.6" customHeight="1" x14ac:dyDescent="0.3">
      <c r="A220" s="39"/>
      <c r="B220" s="41"/>
      <c r="C220" s="42"/>
      <c r="D220" s="43"/>
      <c r="E220" s="128" t="s">
        <v>340</v>
      </c>
      <c r="F220" s="128"/>
      <c r="G220" s="128"/>
      <c r="H220" s="128"/>
      <c r="I220" s="128"/>
      <c r="J220" s="22">
        <v>5</v>
      </c>
      <c r="K220" s="22">
        <v>1</v>
      </c>
      <c r="L220" s="15" t="s">
        <v>342</v>
      </c>
      <c r="M220" s="23" t="s">
        <v>2</v>
      </c>
      <c r="N220" s="24">
        <v>2295300</v>
      </c>
    </row>
    <row r="221" spans="1:14" ht="22.8" customHeight="1" x14ac:dyDescent="0.3">
      <c r="A221" s="39"/>
      <c r="B221" s="41"/>
      <c r="C221" s="42"/>
      <c r="D221" s="43"/>
      <c r="E221" s="44"/>
      <c r="F221" s="128" t="s">
        <v>340</v>
      </c>
      <c r="G221" s="128"/>
      <c r="H221" s="128"/>
      <c r="I221" s="128"/>
      <c r="J221" s="22">
        <v>5</v>
      </c>
      <c r="K221" s="22">
        <v>1</v>
      </c>
      <c r="L221" s="15" t="s">
        <v>341</v>
      </c>
      <c r="M221" s="23" t="s">
        <v>2</v>
      </c>
      <c r="N221" s="24">
        <v>0</v>
      </c>
    </row>
    <row r="222" spans="1:14" ht="32.4" customHeight="1" x14ac:dyDescent="0.3">
      <c r="A222" s="39"/>
      <c r="B222" s="41"/>
      <c r="C222" s="42"/>
      <c r="D222" s="43"/>
      <c r="E222" s="44"/>
      <c r="F222" s="44"/>
      <c r="G222" s="128" t="s">
        <v>340</v>
      </c>
      <c r="H222" s="128"/>
      <c r="I222" s="128"/>
      <c r="J222" s="22">
        <v>5</v>
      </c>
      <c r="K222" s="22">
        <v>1</v>
      </c>
      <c r="L222" s="15" t="s">
        <v>339</v>
      </c>
      <c r="M222" s="23" t="s">
        <v>2</v>
      </c>
      <c r="N222" s="24">
        <v>0</v>
      </c>
    </row>
    <row r="223" spans="1:14" ht="46.8" customHeight="1" x14ac:dyDescent="0.3">
      <c r="A223" s="39"/>
      <c r="B223" s="41"/>
      <c r="C223" s="42"/>
      <c r="D223" s="43"/>
      <c r="E223" s="44"/>
      <c r="F223" s="44"/>
      <c r="G223" s="44"/>
      <c r="H223" s="127" t="s">
        <v>336</v>
      </c>
      <c r="I223" s="127"/>
      <c r="J223" s="22">
        <v>5</v>
      </c>
      <c r="K223" s="22">
        <v>1</v>
      </c>
      <c r="L223" s="15" t="s">
        <v>339</v>
      </c>
      <c r="M223" s="23">
        <v>400</v>
      </c>
      <c r="N223" s="24">
        <v>0</v>
      </c>
    </row>
    <row r="224" spans="1:14" ht="309.60000000000002" customHeight="1" x14ac:dyDescent="0.3">
      <c r="A224" s="39"/>
      <c r="B224" s="41"/>
      <c r="C224" s="42"/>
      <c r="D224" s="43"/>
      <c r="E224" s="44"/>
      <c r="F224" s="128" t="s">
        <v>337</v>
      </c>
      <c r="G224" s="128"/>
      <c r="H224" s="128"/>
      <c r="I224" s="128"/>
      <c r="J224" s="22">
        <v>5</v>
      </c>
      <c r="K224" s="22">
        <v>1</v>
      </c>
      <c r="L224" s="15" t="s">
        <v>338</v>
      </c>
      <c r="M224" s="23" t="s">
        <v>2</v>
      </c>
      <c r="N224" s="24">
        <v>2295300</v>
      </c>
    </row>
    <row r="225" spans="1:14" ht="297" customHeight="1" x14ac:dyDescent="0.3">
      <c r="A225" s="39"/>
      <c r="B225" s="41"/>
      <c r="C225" s="42"/>
      <c r="D225" s="43"/>
      <c r="E225" s="44"/>
      <c r="F225" s="44"/>
      <c r="G225" s="128" t="s">
        <v>337</v>
      </c>
      <c r="H225" s="128"/>
      <c r="I225" s="128"/>
      <c r="J225" s="22">
        <v>5</v>
      </c>
      <c r="K225" s="22">
        <v>1</v>
      </c>
      <c r="L225" s="15" t="s">
        <v>335</v>
      </c>
      <c r="M225" s="23" t="s">
        <v>2</v>
      </c>
      <c r="N225" s="24">
        <v>2295300</v>
      </c>
    </row>
    <row r="226" spans="1:14" ht="36" customHeight="1" x14ac:dyDescent="0.3">
      <c r="A226" s="39"/>
      <c r="B226" s="41"/>
      <c r="C226" s="42"/>
      <c r="D226" s="43"/>
      <c r="E226" s="44"/>
      <c r="F226" s="44"/>
      <c r="G226" s="44"/>
      <c r="H226" s="127" t="s">
        <v>336</v>
      </c>
      <c r="I226" s="127"/>
      <c r="J226" s="22">
        <v>5</v>
      </c>
      <c r="K226" s="22">
        <v>1</v>
      </c>
      <c r="L226" s="15" t="s">
        <v>335</v>
      </c>
      <c r="M226" s="23">
        <v>400</v>
      </c>
      <c r="N226" s="24">
        <v>2295300</v>
      </c>
    </row>
    <row r="227" spans="1:14" ht="32.4" customHeight="1" x14ac:dyDescent="0.3">
      <c r="A227" s="39"/>
      <c r="B227" s="41"/>
      <c r="C227" s="42"/>
      <c r="D227" s="129" t="s">
        <v>334</v>
      </c>
      <c r="E227" s="129"/>
      <c r="F227" s="129"/>
      <c r="G227" s="129"/>
      <c r="H227" s="129"/>
      <c r="I227" s="129"/>
      <c r="J227" s="22">
        <v>5</v>
      </c>
      <c r="K227" s="22">
        <v>2</v>
      </c>
      <c r="L227" s="15" t="s">
        <v>2</v>
      </c>
      <c r="M227" s="23" t="s">
        <v>2</v>
      </c>
      <c r="N227" s="24">
        <f>N228</f>
        <v>4667075.79</v>
      </c>
    </row>
    <row r="228" spans="1:14" ht="41.4" customHeight="1" x14ac:dyDescent="0.3">
      <c r="A228" s="39"/>
      <c r="B228" s="41"/>
      <c r="C228" s="42"/>
      <c r="D228" s="43"/>
      <c r="E228" s="128" t="s">
        <v>322</v>
      </c>
      <c r="F228" s="128"/>
      <c r="G228" s="128"/>
      <c r="H228" s="128"/>
      <c r="I228" s="128"/>
      <c r="J228" s="22">
        <v>5</v>
      </c>
      <c r="K228" s="22">
        <v>2</v>
      </c>
      <c r="L228" s="15" t="s">
        <v>321</v>
      </c>
      <c r="M228" s="23" t="s">
        <v>2</v>
      </c>
      <c r="N228" s="24">
        <f>N229</f>
        <v>4667075.79</v>
      </c>
    </row>
    <row r="229" spans="1:14" ht="58.8" customHeight="1" x14ac:dyDescent="0.3">
      <c r="A229" s="39"/>
      <c r="B229" s="41"/>
      <c r="C229" s="42"/>
      <c r="D229" s="43"/>
      <c r="E229" s="44"/>
      <c r="F229" s="128" t="s">
        <v>333</v>
      </c>
      <c r="G229" s="128"/>
      <c r="H229" s="128"/>
      <c r="I229" s="128"/>
      <c r="J229" s="22">
        <v>5</v>
      </c>
      <c r="K229" s="22">
        <v>2</v>
      </c>
      <c r="L229" s="15" t="s">
        <v>332</v>
      </c>
      <c r="M229" s="23" t="s">
        <v>2</v>
      </c>
      <c r="N229" s="24">
        <f>N230+N232+N234+N236</f>
        <v>4667075.79</v>
      </c>
    </row>
    <row r="230" spans="1:14" ht="85.8" customHeight="1" x14ac:dyDescent="0.3">
      <c r="A230" s="39"/>
      <c r="B230" s="41"/>
      <c r="C230" s="42"/>
      <c r="D230" s="43"/>
      <c r="E230" s="44"/>
      <c r="F230" s="44"/>
      <c r="G230" s="128" t="s">
        <v>331</v>
      </c>
      <c r="H230" s="128"/>
      <c r="I230" s="128"/>
      <c r="J230" s="22">
        <v>5</v>
      </c>
      <c r="K230" s="22">
        <v>2</v>
      </c>
      <c r="L230" s="15" t="s">
        <v>330</v>
      </c>
      <c r="M230" s="23" t="s">
        <v>2</v>
      </c>
      <c r="N230" s="24">
        <f>N231</f>
        <v>1038340.28</v>
      </c>
    </row>
    <row r="231" spans="1:14" ht="39" customHeight="1" x14ac:dyDescent="0.3">
      <c r="A231" s="39"/>
      <c r="B231" s="41"/>
      <c r="C231" s="42"/>
      <c r="D231" s="43"/>
      <c r="E231" s="44"/>
      <c r="F231" s="44"/>
      <c r="G231" s="44"/>
      <c r="H231" s="127" t="s">
        <v>11</v>
      </c>
      <c r="I231" s="127"/>
      <c r="J231" s="22">
        <v>5</v>
      </c>
      <c r="K231" s="22">
        <v>2</v>
      </c>
      <c r="L231" s="15" t="s">
        <v>330</v>
      </c>
      <c r="M231" s="23">
        <v>200</v>
      </c>
      <c r="N231" s="24">
        <v>1038340.28</v>
      </c>
    </row>
    <row r="232" spans="1:14" ht="51.6" customHeight="1" x14ac:dyDescent="0.3">
      <c r="A232" s="39"/>
      <c r="B232" s="41"/>
      <c r="C232" s="42"/>
      <c r="D232" s="43"/>
      <c r="E232" s="44"/>
      <c r="F232" s="44"/>
      <c r="G232" s="128" t="s">
        <v>329</v>
      </c>
      <c r="H232" s="128"/>
      <c r="I232" s="128"/>
      <c r="J232" s="22">
        <v>5</v>
      </c>
      <c r="K232" s="22">
        <v>2</v>
      </c>
      <c r="L232" s="15" t="s">
        <v>328</v>
      </c>
      <c r="M232" s="23" t="s">
        <v>2</v>
      </c>
      <c r="N232" s="24">
        <v>500000</v>
      </c>
    </row>
    <row r="233" spans="1:14" ht="52.8" customHeight="1" x14ac:dyDescent="0.3">
      <c r="A233" s="39"/>
      <c r="B233" s="41"/>
      <c r="C233" s="42"/>
      <c r="D233" s="43"/>
      <c r="E233" s="44"/>
      <c r="F233" s="44"/>
      <c r="G233" s="44"/>
      <c r="H233" s="127" t="s">
        <v>11</v>
      </c>
      <c r="I233" s="127"/>
      <c r="J233" s="22">
        <v>5</v>
      </c>
      <c r="K233" s="22">
        <v>2</v>
      </c>
      <c r="L233" s="15" t="s">
        <v>328</v>
      </c>
      <c r="M233" s="23">
        <v>200</v>
      </c>
      <c r="N233" s="24">
        <v>500000</v>
      </c>
    </row>
    <row r="234" spans="1:14" ht="39" customHeight="1" x14ac:dyDescent="0.3">
      <c r="A234" s="39"/>
      <c r="B234" s="41"/>
      <c r="C234" s="42"/>
      <c r="D234" s="43"/>
      <c r="E234" s="44"/>
      <c r="F234" s="44"/>
      <c r="G234" s="128" t="s">
        <v>327</v>
      </c>
      <c r="H234" s="128"/>
      <c r="I234" s="128"/>
      <c r="J234" s="22">
        <v>5</v>
      </c>
      <c r="K234" s="22">
        <v>2</v>
      </c>
      <c r="L234" s="15" t="s">
        <v>326</v>
      </c>
      <c r="M234" s="23" t="s">
        <v>2</v>
      </c>
      <c r="N234" s="24">
        <v>2928735.51</v>
      </c>
    </row>
    <row r="235" spans="1:14" ht="58.2" customHeight="1" x14ac:dyDescent="0.3">
      <c r="A235" s="39"/>
      <c r="B235" s="41"/>
      <c r="C235" s="42"/>
      <c r="D235" s="43"/>
      <c r="E235" s="44"/>
      <c r="F235" s="44"/>
      <c r="G235" s="44"/>
      <c r="H235" s="127" t="s">
        <v>27</v>
      </c>
      <c r="I235" s="127"/>
      <c r="J235" s="22">
        <v>5</v>
      </c>
      <c r="K235" s="22">
        <v>2</v>
      </c>
      <c r="L235" s="15" t="s">
        <v>326</v>
      </c>
      <c r="M235" s="23">
        <v>600</v>
      </c>
      <c r="N235" s="24">
        <v>2928735.51</v>
      </c>
    </row>
    <row r="236" spans="1:14" ht="34.200000000000003" customHeight="1" x14ac:dyDescent="0.3">
      <c r="A236" s="39"/>
      <c r="B236" s="41"/>
      <c r="C236" s="42"/>
      <c r="D236" s="43"/>
      <c r="E236" s="44"/>
      <c r="F236" s="44"/>
      <c r="G236" s="128" t="s">
        <v>325</v>
      </c>
      <c r="H236" s="128"/>
      <c r="I236" s="128"/>
      <c r="J236" s="22">
        <v>5</v>
      </c>
      <c r="K236" s="22">
        <v>2</v>
      </c>
      <c r="L236" s="15" t="s">
        <v>324</v>
      </c>
      <c r="M236" s="23" t="s">
        <v>2</v>
      </c>
      <c r="N236" s="24">
        <v>200000</v>
      </c>
    </row>
    <row r="237" spans="1:14" ht="35.4" customHeight="1" x14ac:dyDescent="0.3">
      <c r="A237" s="39"/>
      <c r="B237" s="41"/>
      <c r="C237" s="42"/>
      <c r="D237" s="43"/>
      <c r="E237" s="44"/>
      <c r="F237" s="44"/>
      <c r="G237" s="44"/>
      <c r="H237" s="127" t="s">
        <v>11</v>
      </c>
      <c r="I237" s="127"/>
      <c r="J237" s="22">
        <v>5</v>
      </c>
      <c r="K237" s="22">
        <v>2</v>
      </c>
      <c r="L237" s="15" t="s">
        <v>324</v>
      </c>
      <c r="M237" s="23">
        <v>200</v>
      </c>
      <c r="N237" s="24">
        <v>200000</v>
      </c>
    </row>
    <row r="238" spans="1:14" ht="21.6" customHeight="1" x14ac:dyDescent="0.3">
      <c r="A238" s="39"/>
      <c r="B238" s="41"/>
      <c r="C238" s="42"/>
      <c r="D238" s="129" t="s">
        <v>323</v>
      </c>
      <c r="E238" s="129"/>
      <c r="F238" s="129"/>
      <c r="G238" s="129"/>
      <c r="H238" s="129"/>
      <c r="I238" s="129"/>
      <c r="J238" s="22">
        <v>5</v>
      </c>
      <c r="K238" s="22">
        <v>3</v>
      </c>
      <c r="L238" s="15" t="s">
        <v>2</v>
      </c>
      <c r="M238" s="23" t="s">
        <v>2</v>
      </c>
      <c r="N238" s="24">
        <f>N239+N263</f>
        <v>24511416.160000004</v>
      </c>
    </row>
    <row r="239" spans="1:14" ht="36.6" customHeight="1" x14ac:dyDescent="0.3">
      <c r="A239" s="39"/>
      <c r="B239" s="41"/>
      <c r="C239" s="42"/>
      <c r="D239" s="43"/>
      <c r="E239" s="128" t="s">
        <v>322</v>
      </c>
      <c r="F239" s="128"/>
      <c r="G239" s="128"/>
      <c r="H239" s="128"/>
      <c r="I239" s="128"/>
      <c r="J239" s="22">
        <v>5</v>
      </c>
      <c r="K239" s="22">
        <v>3</v>
      </c>
      <c r="L239" s="15" t="s">
        <v>321</v>
      </c>
      <c r="M239" s="23" t="s">
        <v>2</v>
      </c>
      <c r="N239" s="24">
        <f>N240</f>
        <v>24475593.310000002</v>
      </c>
    </row>
    <row r="240" spans="1:14" ht="36.6" customHeight="1" x14ac:dyDescent="0.3">
      <c r="A240" s="39"/>
      <c r="B240" s="41"/>
      <c r="C240" s="42"/>
      <c r="D240" s="43"/>
      <c r="E240" s="44"/>
      <c r="F240" s="128" t="s">
        <v>320</v>
      </c>
      <c r="G240" s="128"/>
      <c r="H240" s="128"/>
      <c r="I240" s="128"/>
      <c r="J240" s="22">
        <v>5</v>
      </c>
      <c r="K240" s="22">
        <v>3</v>
      </c>
      <c r="L240" s="15" t="s">
        <v>319</v>
      </c>
      <c r="M240" s="23" t="s">
        <v>2</v>
      </c>
      <c r="N240" s="24">
        <f>N241+N243+N245+N247+N249+N251+N253+N255+N257+N259+N261</f>
        <v>24475593.310000002</v>
      </c>
    </row>
    <row r="241" spans="1:14" ht="136.19999999999999" customHeight="1" x14ac:dyDescent="0.3">
      <c r="A241" s="39"/>
      <c r="B241" s="41"/>
      <c r="C241" s="42"/>
      <c r="D241" s="43"/>
      <c r="E241" s="44"/>
      <c r="F241" s="44"/>
      <c r="G241" s="128" t="s">
        <v>51</v>
      </c>
      <c r="H241" s="128"/>
      <c r="I241" s="128"/>
      <c r="J241" s="22">
        <v>5</v>
      </c>
      <c r="K241" s="22">
        <v>3</v>
      </c>
      <c r="L241" s="15" t="s">
        <v>318</v>
      </c>
      <c r="M241" s="23" t="s">
        <v>2</v>
      </c>
      <c r="N241" s="24">
        <v>4393142.18</v>
      </c>
    </row>
    <row r="242" spans="1:14" ht="34.799999999999997" customHeight="1" x14ac:dyDescent="0.3">
      <c r="A242" s="39"/>
      <c r="B242" s="41"/>
      <c r="C242" s="42"/>
      <c r="D242" s="43"/>
      <c r="E242" s="44"/>
      <c r="F242" s="44"/>
      <c r="G242" s="44"/>
      <c r="H242" s="127" t="s">
        <v>11</v>
      </c>
      <c r="I242" s="127"/>
      <c r="J242" s="22">
        <v>5</v>
      </c>
      <c r="K242" s="22">
        <v>3</v>
      </c>
      <c r="L242" s="15" t="s">
        <v>318</v>
      </c>
      <c r="M242" s="23">
        <v>200</v>
      </c>
      <c r="N242" s="24">
        <v>4393142.18</v>
      </c>
    </row>
    <row r="243" spans="1:14" ht="37.799999999999997" customHeight="1" x14ac:dyDescent="0.3">
      <c r="A243" s="39"/>
      <c r="B243" s="41"/>
      <c r="C243" s="42"/>
      <c r="D243" s="43"/>
      <c r="E243" s="44"/>
      <c r="F243" s="44"/>
      <c r="G243" s="128" t="s">
        <v>317</v>
      </c>
      <c r="H243" s="128"/>
      <c r="I243" s="128"/>
      <c r="J243" s="22">
        <v>5</v>
      </c>
      <c r="K243" s="22">
        <v>3</v>
      </c>
      <c r="L243" s="15" t="s">
        <v>316</v>
      </c>
      <c r="M243" s="23" t="s">
        <v>2</v>
      </c>
      <c r="N243" s="24">
        <v>6449148.1200000001</v>
      </c>
    </row>
    <row r="244" spans="1:14" ht="40.799999999999997" customHeight="1" x14ac:dyDescent="0.3">
      <c r="A244" s="39"/>
      <c r="B244" s="41"/>
      <c r="C244" s="42"/>
      <c r="D244" s="43"/>
      <c r="E244" s="44"/>
      <c r="F244" s="44"/>
      <c r="G244" s="44"/>
      <c r="H244" s="127" t="s">
        <v>11</v>
      </c>
      <c r="I244" s="127"/>
      <c r="J244" s="22">
        <v>5</v>
      </c>
      <c r="K244" s="22">
        <v>3</v>
      </c>
      <c r="L244" s="15" t="s">
        <v>316</v>
      </c>
      <c r="M244" s="23">
        <v>200</v>
      </c>
      <c r="N244" s="24">
        <v>6449148.1200000001</v>
      </c>
    </row>
    <row r="245" spans="1:14" ht="36.6" customHeight="1" x14ac:dyDescent="0.3">
      <c r="A245" s="39"/>
      <c r="B245" s="41"/>
      <c r="C245" s="42"/>
      <c r="D245" s="43"/>
      <c r="E245" s="44"/>
      <c r="F245" s="44"/>
      <c r="G245" s="128" t="s">
        <v>315</v>
      </c>
      <c r="H245" s="128"/>
      <c r="I245" s="128"/>
      <c r="J245" s="22">
        <v>5</v>
      </c>
      <c r="K245" s="22">
        <v>3</v>
      </c>
      <c r="L245" s="15" t="s">
        <v>314</v>
      </c>
      <c r="M245" s="23" t="s">
        <v>2</v>
      </c>
      <c r="N245" s="24">
        <v>349051.84</v>
      </c>
    </row>
    <row r="246" spans="1:14" ht="42" customHeight="1" x14ac:dyDescent="0.3">
      <c r="A246" s="39"/>
      <c r="B246" s="41"/>
      <c r="C246" s="42"/>
      <c r="D246" s="43"/>
      <c r="E246" s="44"/>
      <c r="F246" s="44"/>
      <c r="G246" s="44"/>
      <c r="H246" s="127" t="s">
        <v>11</v>
      </c>
      <c r="I246" s="127"/>
      <c r="J246" s="22">
        <v>5</v>
      </c>
      <c r="K246" s="22">
        <v>3</v>
      </c>
      <c r="L246" s="15" t="s">
        <v>314</v>
      </c>
      <c r="M246" s="23">
        <v>200</v>
      </c>
      <c r="N246" s="24">
        <v>349051.84</v>
      </c>
    </row>
    <row r="247" spans="1:14" ht="58.2" customHeight="1" x14ac:dyDescent="0.3">
      <c r="A247" s="39"/>
      <c r="B247" s="41"/>
      <c r="C247" s="42"/>
      <c r="D247" s="43"/>
      <c r="E247" s="44"/>
      <c r="F247" s="44"/>
      <c r="G247" s="128" t="s">
        <v>313</v>
      </c>
      <c r="H247" s="128"/>
      <c r="I247" s="128"/>
      <c r="J247" s="22">
        <v>5</v>
      </c>
      <c r="K247" s="22">
        <v>3</v>
      </c>
      <c r="L247" s="15" t="s">
        <v>312</v>
      </c>
      <c r="M247" s="23" t="s">
        <v>2</v>
      </c>
      <c r="N247" s="24">
        <v>576422.01</v>
      </c>
    </row>
    <row r="248" spans="1:14" ht="43.2" customHeight="1" x14ac:dyDescent="0.3">
      <c r="A248" s="39"/>
      <c r="B248" s="41"/>
      <c r="C248" s="42"/>
      <c r="D248" s="43"/>
      <c r="E248" s="44"/>
      <c r="F248" s="44"/>
      <c r="G248" s="44"/>
      <c r="H248" s="127" t="s">
        <v>11</v>
      </c>
      <c r="I248" s="127"/>
      <c r="J248" s="22">
        <v>5</v>
      </c>
      <c r="K248" s="22">
        <v>3</v>
      </c>
      <c r="L248" s="15" t="s">
        <v>312</v>
      </c>
      <c r="M248" s="23">
        <v>200</v>
      </c>
      <c r="N248" s="24">
        <v>576422.01</v>
      </c>
    </row>
    <row r="249" spans="1:14" ht="38.4" customHeight="1" x14ac:dyDescent="0.3">
      <c r="A249" s="39"/>
      <c r="B249" s="41"/>
      <c r="C249" s="42"/>
      <c r="D249" s="43"/>
      <c r="E249" s="44"/>
      <c r="F249" s="44"/>
      <c r="G249" s="128" t="s">
        <v>311</v>
      </c>
      <c r="H249" s="128"/>
      <c r="I249" s="128"/>
      <c r="J249" s="22">
        <v>5</v>
      </c>
      <c r="K249" s="22">
        <v>3</v>
      </c>
      <c r="L249" s="15" t="s">
        <v>310</v>
      </c>
      <c r="M249" s="23" t="s">
        <v>2</v>
      </c>
      <c r="N249" s="24">
        <v>250000</v>
      </c>
    </row>
    <row r="250" spans="1:14" ht="43.8" customHeight="1" x14ac:dyDescent="0.3">
      <c r="A250" s="39"/>
      <c r="B250" s="41"/>
      <c r="C250" s="42"/>
      <c r="D250" s="43"/>
      <c r="E250" s="44"/>
      <c r="F250" s="44"/>
      <c r="G250" s="44"/>
      <c r="H250" s="127" t="s">
        <v>11</v>
      </c>
      <c r="I250" s="127"/>
      <c r="J250" s="22">
        <v>5</v>
      </c>
      <c r="K250" s="22">
        <v>3</v>
      </c>
      <c r="L250" s="15" t="s">
        <v>310</v>
      </c>
      <c r="M250" s="23">
        <v>200</v>
      </c>
      <c r="N250" s="24">
        <v>250000</v>
      </c>
    </row>
    <row r="251" spans="1:14" ht="24" customHeight="1" x14ac:dyDescent="0.3">
      <c r="A251" s="39"/>
      <c r="B251" s="41"/>
      <c r="C251" s="42"/>
      <c r="D251" s="43"/>
      <c r="E251" s="44"/>
      <c r="F251" s="44"/>
      <c r="G251" s="128" t="s">
        <v>309</v>
      </c>
      <c r="H251" s="128"/>
      <c r="I251" s="128"/>
      <c r="J251" s="22">
        <v>5</v>
      </c>
      <c r="K251" s="22">
        <v>3</v>
      </c>
      <c r="L251" s="15" t="s">
        <v>308</v>
      </c>
      <c r="M251" s="23" t="s">
        <v>2</v>
      </c>
      <c r="N251" s="24">
        <v>1747829.16</v>
      </c>
    </row>
    <row r="252" spans="1:14" ht="34.200000000000003" customHeight="1" x14ac:dyDescent="0.3">
      <c r="A252" s="39"/>
      <c r="B252" s="41"/>
      <c r="C252" s="42"/>
      <c r="D252" s="43"/>
      <c r="E252" s="44"/>
      <c r="F252" s="44"/>
      <c r="G252" s="44"/>
      <c r="H252" s="127" t="s">
        <v>11</v>
      </c>
      <c r="I252" s="127"/>
      <c r="J252" s="22">
        <v>5</v>
      </c>
      <c r="K252" s="22">
        <v>3</v>
      </c>
      <c r="L252" s="15" t="s">
        <v>308</v>
      </c>
      <c r="M252" s="23">
        <v>200</v>
      </c>
      <c r="N252" s="24">
        <v>1747829.16</v>
      </c>
    </row>
    <row r="253" spans="1:14" ht="22.2" customHeight="1" x14ac:dyDescent="0.3">
      <c r="A253" s="39"/>
      <c r="B253" s="41"/>
      <c r="C253" s="42"/>
      <c r="D253" s="43"/>
      <c r="E253" s="44"/>
      <c r="F253" s="44"/>
      <c r="G253" s="128" t="s">
        <v>307</v>
      </c>
      <c r="H253" s="128"/>
      <c r="I253" s="128"/>
      <c r="J253" s="22">
        <v>5</v>
      </c>
      <c r="K253" s="22">
        <v>3</v>
      </c>
      <c r="L253" s="15" t="s">
        <v>306</v>
      </c>
      <c r="M253" s="23" t="s">
        <v>2</v>
      </c>
      <c r="N253" s="24">
        <v>2005000</v>
      </c>
    </row>
    <row r="254" spans="1:14" ht="37.799999999999997" customHeight="1" x14ac:dyDescent="0.3">
      <c r="A254" s="39"/>
      <c r="B254" s="41"/>
      <c r="C254" s="42"/>
      <c r="D254" s="43"/>
      <c r="E254" s="44"/>
      <c r="F254" s="44"/>
      <c r="G254" s="44"/>
      <c r="H254" s="127" t="s">
        <v>11</v>
      </c>
      <c r="I254" s="127"/>
      <c r="J254" s="22">
        <v>5</v>
      </c>
      <c r="K254" s="22">
        <v>3</v>
      </c>
      <c r="L254" s="15" t="s">
        <v>306</v>
      </c>
      <c r="M254" s="23">
        <v>200</v>
      </c>
      <c r="N254" s="24">
        <v>2005000</v>
      </c>
    </row>
    <row r="255" spans="1:14" ht="54" customHeight="1" x14ac:dyDescent="0.3">
      <c r="A255" s="39"/>
      <c r="B255" s="41"/>
      <c r="C255" s="42"/>
      <c r="D255" s="43"/>
      <c r="E255" s="44"/>
      <c r="F255" s="44"/>
      <c r="G255" s="128" t="s">
        <v>305</v>
      </c>
      <c r="H255" s="128"/>
      <c r="I255" s="128"/>
      <c r="J255" s="22">
        <v>5</v>
      </c>
      <c r="K255" s="22">
        <v>3</v>
      </c>
      <c r="L255" s="15" t="s">
        <v>304</v>
      </c>
      <c r="M255" s="23" t="s">
        <v>2</v>
      </c>
      <c r="N255" s="24">
        <v>250000</v>
      </c>
    </row>
    <row r="256" spans="1:14" ht="39.6" customHeight="1" x14ac:dyDescent="0.3">
      <c r="A256" s="39"/>
      <c r="B256" s="41"/>
      <c r="C256" s="42"/>
      <c r="D256" s="43"/>
      <c r="E256" s="44"/>
      <c r="F256" s="44"/>
      <c r="G256" s="44"/>
      <c r="H256" s="127" t="s">
        <v>11</v>
      </c>
      <c r="I256" s="127"/>
      <c r="J256" s="22">
        <v>5</v>
      </c>
      <c r="K256" s="22">
        <v>3</v>
      </c>
      <c r="L256" s="15" t="s">
        <v>304</v>
      </c>
      <c r="M256" s="23">
        <v>200</v>
      </c>
      <c r="N256" s="24">
        <v>250000</v>
      </c>
    </row>
    <row r="257" spans="1:14" ht="19.8" customHeight="1" x14ac:dyDescent="0.3">
      <c r="A257" s="39"/>
      <c r="B257" s="41"/>
      <c r="C257" s="42"/>
      <c r="D257" s="43"/>
      <c r="E257" s="44"/>
      <c r="F257" s="44"/>
      <c r="G257" s="128" t="s">
        <v>303</v>
      </c>
      <c r="H257" s="128"/>
      <c r="I257" s="128"/>
      <c r="J257" s="22">
        <v>5</v>
      </c>
      <c r="K257" s="22">
        <v>3</v>
      </c>
      <c r="L257" s="15" t="s">
        <v>302</v>
      </c>
      <c r="M257" s="23" t="s">
        <v>2</v>
      </c>
      <c r="N257" s="24">
        <v>355000</v>
      </c>
    </row>
    <row r="258" spans="1:14" ht="36" customHeight="1" x14ac:dyDescent="0.3">
      <c r="A258" s="39"/>
      <c r="B258" s="41"/>
      <c r="C258" s="42"/>
      <c r="D258" s="43"/>
      <c r="E258" s="44"/>
      <c r="F258" s="44"/>
      <c r="G258" s="44"/>
      <c r="H258" s="127" t="s">
        <v>11</v>
      </c>
      <c r="I258" s="127"/>
      <c r="J258" s="22">
        <v>5</v>
      </c>
      <c r="K258" s="22">
        <v>3</v>
      </c>
      <c r="L258" s="15" t="s">
        <v>302</v>
      </c>
      <c r="M258" s="23">
        <v>200</v>
      </c>
      <c r="N258" s="24">
        <v>355000</v>
      </c>
    </row>
    <row r="259" spans="1:14" ht="21.6" customHeight="1" x14ac:dyDescent="0.3">
      <c r="A259" s="39"/>
      <c r="B259" s="41"/>
      <c r="C259" s="42"/>
      <c r="D259" s="43"/>
      <c r="E259" s="44"/>
      <c r="F259" s="44"/>
      <c r="G259" s="128" t="s">
        <v>301</v>
      </c>
      <c r="H259" s="128"/>
      <c r="I259" s="128"/>
      <c r="J259" s="22">
        <v>5</v>
      </c>
      <c r="K259" s="22">
        <v>3</v>
      </c>
      <c r="L259" s="15" t="s">
        <v>300</v>
      </c>
      <c r="M259" s="23" t="s">
        <v>2</v>
      </c>
      <c r="N259" s="24">
        <v>100000</v>
      </c>
    </row>
    <row r="260" spans="1:14" ht="33.6" customHeight="1" x14ac:dyDescent="0.3">
      <c r="A260" s="39"/>
      <c r="B260" s="41"/>
      <c r="C260" s="42"/>
      <c r="D260" s="43"/>
      <c r="E260" s="44"/>
      <c r="F260" s="44"/>
      <c r="G260" s="44"/>
      <c r="H260" s="127" t="s">
        <v>11</v>
      </c>
      <c r="I260" s="127"/>
      <c r="J260" s="22">
        <v>5</v>
      </c>
      <c r="K260" s="22">
        <v>3</v>
      </c>
      <c r="L260" s="15" t="s">
        <v>300</v>
      </c>
      <c r="M260" s="23">
        <v>200</v>
      </c>
      <c r="N260" s="24">
        <v>100000</v>
      </c>
    </row>
    <row r="261" spans="1:14" ht="18" customHeight="1" x14ac:dyDescent="0.3">
      <c r="A261" s="39"/>
      <c r="B261" s="41"/>
      <c r="C261" s="42"/>
      <c r="D261" s="43"/>
      <c r="E261" s="44"/>
      <c r="F261" s="44"/>
      <c r="G261" s="128" t="s">
        <v>299</v>
      </c>
      <c r="H261" s="128"/>
      <c r="I261" s="128"/>
      <c r="J261" s="22">
        <v>5</v>
      </c>
      <c r="K261" s="22">
        <v>3</v>
      </c>
      <c r="L261" s="15" t="s">
        <v>298</v>
      </c>
      <c r="M261" s="23" t="s">
        <v>2</v>
      </c>
      <c r="N261" s="24">
        <v>8000000</v>
      </c>
    </row>
    <row r="262" spans="1:14" ht="30.6" customHeight="1" x14ac:dyDescent="0.3">
      <c r="A262" s="39"/>
      <c r="B262" s="41"/>
      <c r="C262" s="42"/>
      <c r="D262" s="43"/>
      <c r="E262" s="44"/>
      <c r="F262" s="44"/>
      <c r="G262" s="44"/>
      <c r="H262" s="127" t="s">
        <v>11</v>
      </c>
      <c r="I262" s="127"/>
      <c r="J262" s="22">
        <v>5</v>
      </c>
      <c r="K262" s="22">
        <v>3</v>
      </c>
      <c r="L262" s="15" t="s">
        <v>298</v>
      </c>
      <c r="M262" s="23">
        <v>200</v>
      </c>
      <c r="N262" s="24">
        <v>8000000</v>
      </c>
    </row>
    <row r="263" spans="1:14" ht="80.400000000000006" customHeight="1" x14ac:dyDescent="0.3">
      <c r="A263" s="39"/>
      <c r="B263" s="41"/>
      <c r="C263" s="42"/>
      <c r="D263" s="43"/>
      <c r="E263" s="128" t="s">
        <v>296</v>
      </c>
      <c r="F263" s="128"/>
      <c r="G263" s="128"/>
      <c r="H263" s="128"/>
      <c r="I263" s="128"/>
      <c r="J263" s="22">
        <v>5</v>
      </c>
      <c r="K263" s="22">
        <v>3</v>
      </c>
      <c r="L263" s="15" t="s">
        <v>295</v>
      </c>
      <c r="M263" s="23" t="s">
        <v>2</v>
      </c>
      <c r="N263" s="24">
        <v>35822.85</v>
      </c>
    </row>
    <row r="264" spans="1:14" ht="22.8" customHeight="1" x14ac:dyDescent="0.3">
      <c r="A264" s="39"/>
      <c r="B264" s="41"/>
      <c r="C264" s="42"/>
      <c r="D264" s="43"/>
      <c r="E264" s="44"/>
      <c r="F264" s="128" t="s">
        <v>294</v>
      </c>
      <c r="G264" s="128"/>
      <c r="H264" s="128"/>
      <c r="I264" s="128"/>
      <c r="J264" s="22">
        <v>5</v>
      </c>
      <c r="K264" s="22">
        <v>3</v>
      </c>
      <c r="L264" s="15" t="s">
        <v>293</v>
      </c>
      <c r="M264" s="23" t="s">
        <v>2</v>
      </c>
      <c r="N264" s="24">
        <v>35822.85</v>
      </c>
    </row>
    <row r="265" spans="1:14" ht="40.799999999999997" customHeight="1" x14ac:dyDescent="0.3">
      <c r="A265" s="39"/>
      <c r="B265" s="41"/>
      <c r="C265" s="42"/>
      <c r="D265" s="43"/>
      <c r="E265" s="44"/>
      <c r="F265" s="44"/>
      <c r="G265" s="128" t="s">
        <v>292</v>
      </c>
      <c r="H265" s="128"/>
      <c r="I265" s="128"/>
      <c r="J265" s="22">
        <v>5</v>
      </c>
      <c r="K265" s="22">
        <v>3</v>
      </c>
      <c r="L265" s="15" t="s">
        <v>291</v>
      </c>
      <c r="M265" s="23" t="s">
        <v>2</v>
      </c>
      <c r="N265" s="24">
        <v>35822.85</v>
      </c>
    </row>
    <row r="266" spans="1:14" ht="37.200000000000003" customHeight="1" x14ac:dyDescent="0.3">
      <c r="A266" s="39"/>
      <c r="B266" s="41"/>
      <c r="C266" s="42"/>
      <c r="D266" s="43"/>
      <c r="E266" s="44"/>
      <c r="F266" s="44"/>
      <c r="G266" s="44"/>
      <c r="H266" s="127" t="s">
        <v>11</v>
      </c>
      <c r="I266" s="127"/>
      <c r="J266" s="22">
        <v>5</v>
      </c>
      <c r="K266" s="22">
        <v>3</v>
      </c>
      <c r="L266" s="15" t="s">
        <v>291</v>
      </c>
      <c r="M266" s="23">
        <v>200</v>
      </c>
      <c r="N266" s="24">
        <v>35822.85</v>
      </c>
    </row>
    <row r="267" spans="1:14" ht="30.6" customHeight="1" x14ac:dyDescent="0.3">
      <c r="A267" s="39"/>
      <c r="B267" s="41"/>
      <c r="C267" s="130" t="s">
        <v>290</v>
      </c>
      <c r="D267" s="130"/>
      <c r="E267" s="130"/>
      <c r="F267" s="130"/>
      <c r="G267" s="130"/>
      <c r="H267" s="130"/>
      <c r="I267" s="130"/>
      <c r="J267" s="18">
        <v>7</v>
      </c>
      <c r="K267" s="18">
        <v>0</v>
      </c>
      <c r="L267" s="19" t="s">
        <v>2</v>
      </c>
      <c r="M267" s="20" t="s">
        <v>2</v>
      </c>
      <c r="N267" s="21">
        <v>902498997.19000006</v>
      </c>
    </row>
    <row r="268" spans="1:14" ht="29.4" customHeight="1" x14ac:dyDescent="0.3">
      <c r="A268" s="39"/>
      <c r="B268" s="41"/>
      <c r="C268" s="42"/>
      <c r="D268" s="129" t="s">
        <v>289</v>
      </c>
      <c r="E268" s="129"/>
      <c r="F268" s="129"/>
      <c r="G268" s="129"/>
      <c r="H268" s="129"/>
      <c r="I268" s="129"/>
      <c r="J268" s="22">
        <v>7</v>
      </c>
      <c r="K268" s="22">
        <v>1</v>
      </c>
      <c r="L268" s="15" t="s">
        <v>2</v>
      </c>
      <c r="M268" s="23" t="s">
        <v>2</v>
      </c>
      <c r="N268" s="24">
        <v>341948790.80000001</v>
      </c>
    </row>
    <row r="269" spans="1:14" ht="49.2" customHeight="1" x14ac:dyDescent="0.3">
      <c r="A269" s="39"/>
      <c r="B269" s="41"/>
      <c r="C269" s="42"/>
      <c r="D269" s="43"/>
      <c r="E269" s="128" t="s">
        <v>191</v>
      </c>
      <c r="F269" s="128"/>
      <c r="G269" s="128"/>
      <c r="H269" s="128"/>
      <c r="I269" s="128"/>
      <c r="J269" s="22">
        <v>7</v>
      </c>
      <c r="K269" s="22">
        <v>1</v>
      </c>
      <c r="L269" s="15" t="s">
        <v>190</v>
      </c>
      <c r="M269" s="23" t="s">
        <v>2</v>
      </c>
      <c r="N269" s="24">
        <v>341948790.80000001</v>
      </c>
    </row>
    <row r="270" spans="1:14" ht="21" customHeight="1" x14ac:dyDescent="0.3">
      <c r="A270" s="39"/>
      <c r="B270" s="41"/>
      <c r="C270" s="42"/>
      <c r="D270" s="43"/>
      <c r="E270" s="44"/>
      <c r="F270" s="128" t="s">
        <v>189</v>
      </c>
      <c r="G270" s="128"/>
      <c r="H270" s="128"/>
      <c r="I270" s="128"/>
      <c r="J270" s="22">
        <v>7</v>
      </c>
      <c r="K270" s="22">
        <v>1</v>
      </c>
      <c r="L270" s="15" t="s">
        <v>188</v>
      </c>
      <c r="M270" s="23" t="s">
        <v>2</v>
      </c>
      <c r="N270" s="24">
        <v>341368470.80000001</v>
      </c>
    </row>
    <row r="271" spans="1:14" ht="120.6" customHeight="1" x14ac:dyDescent="0.3">
      <c r="A271" s="39"/>
      <c r="B271" s="41"/>
      <c r="C271" s="42"/>
      <c r="D271" s="43"/>
      <c r="E271" s="44"/>
      <c r="F271" s="44"/>
      <c r="G271" s="128" t="s">
        <v>51</v>
      </c>
      <c r="H271" s="128"/>
      <c r="I271" s="128"/>
      <c r="J271" s="22">
        <v>7</v>
      </c>
      <c r="K271" s="22">
        <v>1</v>
      </c>
      <c r="L271" s="15" t="s">
        <v>288</v>
      </c>
      <c r="M271" s="23" t="s">
        <v>2</v>
      </c>
      <c r="N271" s="24">
        <v>380000</v>
      </c>
    </row>
    <row r="272" spans="1:14" ht="60.6" customHeight="1" x14ac:dyDescent="0.3">
      <c r="A272" s="39"/>
      <c r="B272" s="41"/>
      <c r="C272" s="42"/>
      <c r="D272" s="43"/>
      <c r="E272" s="44"/>
      <c r="F272" s="44"/>
      <c r="G272" s="44"/>
      <c r="H272" s="127" t="s">
        <v>27</v>
      </c>
      <c r="I272" s="127"/>
      <c r="J272" s="22">
        <v>7</v>
      </c>
      <c r="K272" s="22">
        <v>1</v>
      </c>
      <c r="L272" s="15" t="s">
        <v>288</v>
      </c>
      <c r="M272" s="23">
        <v>600</v>
      </c>
      <c r="N272" s="24">
        <v>380000</v>
      </c>
    </row>
    <row r="273" spans="1:14" ht="238.2" customHeight="1" x14ac:dyDescent="0.3">
      <c r="A273" s="39"/>
      <c r="B273" s="41"/>
      <c r="C273" s="42"/>
      <c r="D273" s="43"/>
      <c r="E273" s="44"/>
      <c r="F273" s="44"/>
      <c r="G273" s="128" t="s">
        <v>287</v>
      </c>
      <c r="H273" s="128"/>
      <c r="I273" s="128"/>
      <c r="J273" s="22">
        <v>7</v>
      </c>
      <c r="K273" s="22">
        <v>1</v>
      </c>
      <c r="L273" s="15" t="s">
        <v>286</v>
      </c>
      <c r="M273" s="23" t="s">
        <v>2</v>
      </c>
      <c r="N273" s="24">
        <v>295800</v>
      </c>
    </row>
    <row r="274" spans="1:14" ht="21" customHeight="1" x14ac:dyDescent="0.3">
      <c r="A274" s="39"/>
      <c r="B274" s="41"/>
      <c r="C274" s="42"/>
      <c r="D274" s="43"/>
      <c r="E274" s="44"/>
      <c r="F274" s="44"/>
      <c r="G274" s="44"/>
      <c r="H274" s="127" t="s">
        <v>27</v>
      </c>
      <c r="I274" s="127"/>
      <c r="J274" s="22">
        <v>7</v>
      </c>
      <c r="K274" s="22">
        <v>1</v>
      </c>
      <c r="L274" s="15" t="s">
        <v>286</v>
      </c>
      <c r="M274" s="23">
        <v>600</v>
      </c>
      <c r="N274" s="24">
        <v>295800</v>
      </c>
    </row>
    <row r="275" spans="1:14" ht="45.6" customHeight="1" x14ac:dyDescent="0.3">
      <c r="A275" s="39"/>
      <c r="B275" s="41"/>
      <c r="C275" s="42"/>
      <c r="D275" s="43"/>
      <c r="E275" s="44"/>
      <c r="F275" s="44"/>
      <c r="G275" s="128" t="s">
        <v>285</v>
      </c>
      <c r="H275" s="128"/>
      <c r="I275" s="128"/>
      <c r="J275" s="22">
        <v>7</v>
      </c>
      <c r="K275" s="22">
        <v>1</v>
      </c>
      <c r="L275" s="15" t="s">
        <v>284</v>
      </c>
      <c r="M275" s="23" t="s">
        <v>2</v>
      </c>
      <c r="N275" s="24">
        <v>82080</v>
      </c>
    </row>
    <row r="276" spans="1:14" ht="33" customHeight="1" x14ac:dyDescent="0.3">
      <c r="A276" s="39"/>
      <c r="B276" s="41"/>
      <c r="C276" s="42"/>
      <c r="D276" s="43"/>
      <c r="E276" s="44"/>
      <c r="F276" s="44"/>
      <c r="G276" s="44"/>
      <c r="H276" s="127" t="s">
        <v>62</v>
      </c>
      <c r="I276" s="127"/>
      <c r="J276" s="22">
        <v>7</v>
      </c>
      <c r="K276" s="22">
        <v>1</v>
      </c>
      <c r="L276" s="15" t="s">
        <v>284</v>
      </c>
      <c r="M276" s="23">
        <v>800</v>
      </c>
      <c r="N276" s="24">
        <v>82080</v>
      </c>
    </row>
    <row r="277" spans="1:14" ht="74.400000000000006" customHeight="1" x14ac:dyDescent="0.3">
      <c r="A277" s="39"/>
      <c r="B277" s="41"/>
      <c r="C277" s="42"/>
      <c r="D277" s="43"/>
      <c r="E277" s="44"/>
      <c r="F277" s="44"/>
      <c r="G277" s="128" t="s">
        <v>283</v>
      </c>
      <c r="H277" s="128"/>
      <c r="I277" s="128"/>
      <c r="J277" s="22">
        <v>7</v>
      </c>
      <c r="K277" s="22">
        <v>1</v>
      </c>
      <c r="L277" s="15" t="s">
        <v>282</v>
      </c>
      <c r="M277" s="23" t="s">
        <v>2</v>
      </c>
      <c r="N277" s="24">
        <v>40295162.829999998</v>
      </c>
    </row>
    <row r="278" spans="1:14" ht="59.4" customHeight="1" x14ac:dyDescent="0.3">
      <c r="A278" s="39"/>
      <c r="B278" s="41"/>
      <c r="C278" s="42"/>
      <c r="D278" s="43"/>
      <c r="E278" s="44"/>
      <c r="F278" s="44"/>
      <c r="G278" s="44"/>
      <c r="H278" s="127" t="s">
        <v>27</v>
      </c>
      <c r="I278" s="127"/>
      <c r="J278" s="22">
        <v>7</v>
      </c>
      <c r="K278" s="22">
        <v>1</v>
      </c>
      <c r="L278" s="15" t="s">
        <v>282</v>
      </c>
      <c r="M278" s="23">
        <v>600</v>
      </c>
      <c r="N278" s="24">
        <v>40295162.829999998</v>
      </c>
    </row>
    <row r="279" spans="1:14" ht="52.8" customHeight="1" x14ac:dyDescent="0.3">
      <c r="A279" s="39"/>
      <c r="B279" s="41"/>
      <c r="C279" s="42"/>
      <c r="D279" s="43"/>
      <c r="E279" s="44"/>
      <c r="F279" s="44"/>
      <c r="G279" s="128" t="s">
        <v>281</v>
      </c>
      <c r="H279" s="128"/>
      <c r="I279" s="128"/>
      <c r="J279" s="22">
        <v>7</v>
      </c>
      <c r="K279" s="22">
        <v>1</v>
      </c>
      <c r="L279" s="15" t="s">
        <v>280</v>
      </c>
      <c r="M279" s="23" t="s">
        <v>2</v>
      </c>
      <c r="N279" s="24">
        <v>1611448.56</v>
      </c>
    </row>
    <row r="280" spans="1:14" ht="65.400000000000006" customHeight="1" x14ac:dyDescent="0.3">
      <c r="A280" s="39"/>
      <c r="B280" s="41"/>
      <c r="C280" s="42"/>
      <c r="D280" s="43"/>
      <c r="E280" s="44"/>
      <c r="F280" s="44"/>
      <c r="G280" s="44"/>
      <c r="H280" s="127" t="s">
        <v>27</v>
      </c>
      <c r="I280" s="127"/>
      <c r="J280" s="22">
        <v>7</v>
      </c>
      <c r="K280" s="22">
        <v>1</v>
      </c>
      <c r="L280" s="15" t="s">
        <v>280</v>
      </c>
      <c r="M280" s="23">
        <v>600</v>
      </c>
      <c r="N280" s="24">
        <v>1611448.56</v>
      </c>
    </row>
    <row r="281" spans="1:14" ht="108" customHeight="1" x14ac:dyDescent="0.3">
      <c r="A281" s="39"/>
      <c r="B281" s="41"/>
      <c r="C281" s="42"/>
      <c r="D281" s="43"/>
      <c r="E281" s="44"/>
      <c r="F281" s="44"/>
      <c r="G281" s="128" t="s">
        <v>279</v>
      </c>
      <c r="H281" s="128"/>
      <c r="I281" s="128"/>
      <c r="J281" s="22">
        <v>7</v>
      </c>
      <c r="K281" s="22">
        <v>1</v>
      </c>
      <c r="L281" s="15" t="s">
        <v>278</v>
      </c>
      <c r="M281" s="23" t="s">
        <v>2</v>
      </c>
      <c r="N281" s="24">
        <v>295470600</v>
      </c>
    </row>
    <row r="282" spans="1:14" ht="56.4" customHeight="1" x14ac:dyDescent="0.3">
      <c r="A282" s="39"/>
      <c r="B282" s="41"/>
      <c r="C282" s="42"/>
      <c r="D282" s="43"/>
      <c r="E282" s="44"/>
      <c r="F282" s="44"/>
      <c r="G282" s="44"/>
      <c r="H282" s="127" t="s">
        <v>27</v>
      </c>
      <c r="I282" s="127"/>
      <c r="J282" s="22">
        <v>7</v>
      </c>
      <c r="K282" s="22">
        <v>1</v>
      </c>
      <c r="L282" s="15" t="s">
        <v>278</v>
      </c>
      <c r="M282" s="23">
        <v>600</v>
      </c>
      <c r="N282" s="24">
        <v>295470600</v>
      </c>
    </row>
    <row r="283" spans="1:14" ht="19.2" customHeight="1" x14ac:dyDescent="0.3">
      <c r="A283" s="39"/>
      <c r="B283" s="41"/>
      <c r="C283" s="42"/>
      <c r="D283" s="43"/>
      <c r="E283" s="44"/>
      <c r="F283" s="44"/>
      <c r="G283" s="128" t="s">
        <v>277</v>
      </c>
      <c r="H283" s="128"/>
      <c r="I283" s="128"/>
      <c r="J283" s="22">
        <v>7</v>
      </c>
      <c r="K283" s="22">
        <v>1</v>
      </c>
      <c r="L283" s="15" t="s">
        <v>276</v>
      </c>
      <c r="M283" s="23" t="s">
        <v>2</v>
      </c>
      <c r="N283" s="24">
        <v>508379.41</v>
      </c>
    </row>
    <row r="284" spans="1:14" ht="61.2" customHeight="1" x14ac:dyDescent="0.3">
      <c r="A284" s="39"/>
      <c r="B284" s="41"/>
      <c r="C284" s="42"/>
      <c r="D284" s="43"/>
      <c r="E284" s="44"/>
      <c r="F284" s="44"/>
      <c r="G284" s="44"/>
      <c r="H284" s="127" t="s">
        <v>27</v>
      </c>
      <c r="I284" s="127"/>
      <c r="J284" s="22">
        <v>7</v>
      </c>
      <c r="K284" s="22">
        <v>1</v>
      </c>
      <c r="L284" s="15" t="s">
        <v>276</v>
      </c>
      <c r="M284" s="23">
        <v>600</v>
      </c>
      <c r="N284" s="24">
        <v>508379.41</v>
      </c>
    </row>
    <row r="285" spans="1:14" ht="28.2" customHeight="1" x14ac:dyDescent="0.3">
      <c r="A285" s="39"/>
      <c r="B285" s="41"/>
      <c r="C285" s="42"/>
      <c r="D285" s="43"/>
      <c r="E285" s="44"/>
      <c r="F285" s="44"/>
      <c r="G285" s="128" t="s">
        <v>275</v>
      </c>
      <c r="H285" s="128"/>
      <c r="I285" s="128"/>
      <c r="J285" s="22">
        <v>7</v>
      </c>
      <c r="K285" s="22">
        <v>1</v>
      </c>
      <c r="L285" s="15" t="s">
        <v>274</v>
      </c>
      <c r="M285" s="23" t="s">
        <v>2</v>
      </c>
      <c r="N285" s="24">
        <v>2725000</v>
      </c>
    </row>
    <row r="286" spans="1:14" ht="70.2" customHeight="1" x14ac:dyDescent="0.3">
      <c r="A286" s="39"/>
      <c r="B286" s="41"/>
      <c r="C286" s="42"/>
      <c r="D286" s="43"/>
      <c r="E286" s="44"/>
      <c r="F286" s="44"/>
      <c r="G286" s="44"/>
      <c r="H286" s="127" t="s">
        <v>27</v>
      </c>
      <c r="I286" s="127"/>
      <c r="J286" s="22">
        <v>7</v>
      </c>
      <c r="K286" s="22">
        <v>1</v>
      </c>
      <c r="L286" s="15" t="s">
        <v>274</v>
      </c>
      <c r="M286" s="23">
        <v>600</v>
      </c>
      <c r="N286" s="24">
        <v>2725000</v>
      </c>
    </row>
    <row r="287" spans="1:14" ht="64.2" customHeight="1" x14ac:dyDescent="0.3">
      <c r="A287" s="39"/>
      <c r="B287" s="41"/>
      <c r="C287" s="42"/>
      <c r="D287" s="43"/>
      <c r="E287" s="44"/>
      <c r="F287" s="128" t="s">
        <v>180</v>
      </c>
      <c r="G287" s="128"/>
      <c r="H287" s="128"/>
      <c r="I287" s="128"/>
      <c r="J287" s="22">
        <v>7</v>
      </c>
      <c r="K287" s="22">
        <v>1</v>
      </c>
      <c r="L287" s="15" t="s">
        <v>179</v>
      </c>
      <c r="M287" s="23" t="s">
        <v>2</v>
      </c>
      <c r="N287" s="24">
        <v>580320</v>
      </c>
    </row>
    <row r="288" spans="1:14" ht="36.6" customHeight="1" x14ac:dyDescent="0.3">
      <c r="A288" s="39"/>
      <c r="B288" s="41"/>
      <c r="C288" s="42"/>
      <c r="D288" s="43"/>
      <c r="E288" s="44"/>
      <c r="F288" s="44"/>
      <c r="G288" s="128" t="s">
        <v>257</v>
      </c>
      <c r="H288" s="128"/>
      <c r="I288" s="128"/>
      <c r="J288" s="22">
        <v>7</v>
      </c>
      <c r="K288" s="22">
        <v>1</v>
      </c>
      <c r="L288" s="15" t="s">
        <v>256</v>
      </c>
      <c r="M288" s="23" t="s">
        <v>2</v>
      </c>
      <c r="N288" s="24">
        <v>580320</v>
      </c>
    </row>
    <row r="289" spans="1:14" ht="62.4" customHeight="1" x14ac:dyDescent="0.3">
      <c r="A289" s="39"/>
      <c r="B289" s="41"/>
      <c r="C289" s="42"/>
      <c r="D289" s="43"/>
      <c r="E289" s="44"/>
      <c r="F289" s="44"/>
      <c r="G289" s="44"/>
      <c r="H289" s="127" t="s">
        <v>27</v>
      </c>
      <c r="I289" s="127"/>
      <c r="J289" s="22">
        <v>7</v>
      </c>
      <c r="K289" s="22">
        <v>1</v>
      </c>
      <c r="L289" s="15" t="s">
        <v>256</v>
      </c>
      <c r="M289" s="23">
        <v>600</v>
      </c>
      <c r="N289" s="24">
        <v>580320</v>
      </c>
    </row>
    <row r="290" spans="1:14" ht="22.2" customHeight="1" x14ac:dyDescent="0.3">
      <c r="A290" s="39"/>
      <c r="B290" s="41"/>
      <c r="C290" s="42"/>
      <c r="D290" s="129" t="s">
        <v>273</v>
      </c>
      <c r="E290" s="129"/>
      <c r="F290" s="129"/>
      <c r="G290" s="129"/>
      <c r="H290" s="129"/>
      <c r="I290" s="129"/>
      <c r="J290" s="22">
        <v>7</v>
      </c>
      <c r="K290" s="22">
        <v>2</v>
      </c>
      <c r="L290" s="15" t="s">
        <v>2</v>
      </c>
      <c r="M290" s="23" t="s">
        <v>2</v>
      </c>
      <c r="N290" s="24">
        <v>523097167.19</v>
      </c>
    </row>
    <row r="291" spans="1:14" ht="54" customHeight="1" x14ac:dyDescent="0.3">
      <c r="A291" s="39"/>
      <c r="B291" s="41"/>
      <c r="C291" s="42"/>
      <c r="D291" s="43"/>
      <c r="E291" s="128" t="s">
        <v>191</v>
      </c>
      <c r="F291" s="128"/>
      <c r="G291" s="128"/>
      <c r="H291" s="128"/>
      <c r="I291" s="128"/>
      <c r="J291" s="22">
        <v>7</v>
      </c>
      <c r="K291" s="22">
        <v>2</v>
      </c>
      <c r="L291" s="15" t="s">
        <v>190</v>
      </c>
      <c r="M291" s="23" t="s">
        <v>2</v>
      </c>
      <c r="N291" s="24">
        <v>523097167.19</v>
      </c>
    </row>
    <row r="292" spans="1:14" ht="52.8" customHeight="1" x14ac:dyDescent="0.3">
      <c r="A292" s="39"/>
      <c r="B292" s="41"/>
      <c r="C292" s="42"/>
      <c r="D292" s="43"/>
      <c r="E292" s="44"/>
      <c r="F292" s="128" t="s">
        <v>180</v>
      </c>
      <c r="G292" s="128"/>
      <c r="H292" s="128"/>
      <c r="I292" s="128"/>
      <c r="J292" s="22">
        <v>7</v>
      </c>
      <c r="K292" s="22">
        <v>2</v>
      </c>
      <c r="L292" s="15" t="s">
        <v>179</v>
      </c>
      <c r="M292" s="23" t="s">
        <v>2</v>
      </c>
      <c r="N292" s="24">
        <v>406707202.39000005</v>
      </c>
    </row>
    <row r="293" spans="1:14" ht="123" customHeight="1" x14ac:dyDescent="0.3">
      <c r="A293" s="39"/>
      <c r="B293" s="41"/>
      <c r="C293" s="42"/>
      <c r="D293" s="43"/>
      <c r="E293" s="44"/>
      <c r="F293" s="44"/>
      <c r="G293" s="128" t="s">
        <v>51</v>
      </c>
      <c r="H293" s="128"/>
      <c r="I293" s="128"/>
      <c r="J293" s="22">
        <v>7</v>
      </c>
      <c r="K293" s="22">
        <v>2</v>
      </c>
      <c r="L293" s="15" t="s">
        <v>272</v>
      </c>
      <c r="M293" s="23" t="s">
        <v>2</v>
      </c>
      <c r="N293" s="24">
        <v>122128.82</v>
      </c>
    </row>
    <row r="294" spans="1:14" ht="64.8" customHeight="1" x14ac:dyDescent="0.3">
      <c r="A294" s="39"/>
      <c r="B294" s="41"/>
      <c r="C294" s="42"/>
      <c r="D294" s="43"/>
      <c r="E294" s="44"/>
      <c r="F294" s="44"/>
      <c r="G294" s="44"/>
      <c r="H294" s="127" t="s">
        <v>27</v>
      </c>
      <c r="I294" s="127"/>
      <c r="J294" s="22">
        <v>7</v>
      </c>
      <c r="K294" s="22">
        <v>2</v>
      </c>
      <c r="L294" s="15" t="s">
        <v>272</v>
      </c>
      <c r="M294" s="23">
        <v>600</v>
      </c>
      <c r="N294" s="24">
        <v>122128.82</v>
      </c>
    </row>
    <row r="295" spans="1:14" ht="46.2" customHeight="1" x14ac:dyDescent="0.3">
      <c r="A295" s="39"/>
      <c r="B295" s="41"/>
      <c r="C295" s="42"/>
      <c r="D295" s="43"/>
      <c r="E295" s="44"/>
      <c r="F295" s="44"/>
      <c r="G295" s="128" t="s">
        <v>271</v>
      </c>
      <c r="H295" s="128"/>
      <c r="I295" s="128"/>
      <c r="J295" s="22">
        <v>7</v>
      </c>
      <c r="K295" s="22">
        <v>2</v>
      </c>
      <c r="L295" s="15" t="s">
        <v>270</v>
      </c>
      <c r="M295" s="23" t="s">
        <v>2</v>
      </c>
      <c r="N295" s="24">
        <v>32400</v>
      </c>
    </row>
    <row r="296" spans="1:14" ht="39.6" customHeight="1" x14ac:dyDescent="0.3">
      <c r="A296" s="39"/>
      <c r="B296" s="41"/>
      <c r="C296" s="42"/>
      <c r="D296" s="43"/>
      <c r="E296" s="44"/>
      <c r="F296" s="44"/>
      <c r="G296" s="44"/>
      <c r="H296" s="127" t="s">
        <v>62</v>
      </c>
      <c r="I296" s="127"/>
      <c r="J296" s="22">
        <v>7</v>
      </c>
      <c r="K296" s="22">
        <v>2</v>
      </c>
      <c r="L296" s="15" t="s">
        <v>270</v>
      </c>
      <c r="M296" s="23">
        <v>800</v>
      </c>
      <c r="N296" s="24">
        <v>32400</v>
      </c>
    </row>
    <row r="297" spans="1:14" ht="82.2" customHeight="1" x14ac:dyDescent="0.3">
      <c r="A297" s="39"/>
      <c r="B297" s="41"/>
      <c r="C297" s="42"/>
      <c r="D297" s="43"/>
      <c r="E297" s="44"/>
      <c r="F297" s="44"/>
      <c r="G297" s="128" t="s">
        <v>269</v>
      </c>
      <c r="H297" s="128"/>
      <c r="I297" s="128"/>
      <c r="J297" s="22">
        <v>7</v>
      </c>
      <c r="K297" s="22">
        <v>2</v>
      </c>
      <c r="L297" s="15" t="s">
        <v>268</v>
      </c>
      <c r="M297" s="23" t="s">
        <v>2</v>
      </c>
      <c r="N297" s="24">
        <v>34260972.409999996</v>
      </c>
    </row>
    <row r="298" spans="1:14" ht="62.4" customHeight="1" x14ac:dyDescent="0.3">
      <c r="A298" s="39"/>
      <c r="B298" s="41"/>
      <c r="C298" s="42"/>
      <c r="D298" s="43"/>
      <c r="E298" s="44"/>
      <c r="F298" s="44"/>
      <c r="G298" s="44"/>
      <c r="H298" s="127" t="s">
        <v>27</v>
      </c>
      <c r="I298" s="127"/>
      <c r="J298" s="22">
        <v>7</v>
      </c>
      <c r="K298" s="22">
        <v>2</v>
      </c>
      <c r="L298" s="15" t="s">
        <v>268</v>
      </c>
      <c r="M298" s="23">
        <v>600</v>
      </c>
      <c r="N298" s="24">
        <v>34260972.409999996</v>
      </c>
    </row>
    <row r="299" spans="1:14" ht="51" customHeight="1" x14ac:dyDescent="0.3">
      <c r="A299" s="39"/>
      <c r="B299" s="41"/>
      <c r="C299" s="42"/>
      <c r="D299" s="43"/>
      <c r="E299" s="44"/>
      <c r="F299" s="44"/>
      <c r="G299" s="128" t="s">
        <v>267</v>
      </c>
      <c r="H299" s="128"/>
      <c r="I299" s="128"/>
      <c r="J299" s="22">
        <v>7</v>
      </c>
      <c r="K299" s="22">
        <v>2</v>
      </c>
      <c r="L299" s="15" t="s">
        <v>266</v>
      </c>
      <c r="M299" s="23" t="s">
        <v>2</v>
      </c>
      <c r="N299" s="24">
        <v>45800</v>
      </c>
    </row>
    <row r="300" spans="1:14" ht="64.2" customHeight="1" x14ac:dyDescent="0.3">
      <c r="A300" s="39"/>
      <c r="B300" s="41"/>
      <c r="C300" s="42"/>
      <c r="D300" s="43"/>
      <c r="E300" s="44"/>
      <c r="F300" s="44"/>
      <c r="G300" s="44"/>
      <c r="H300" s="127" t="s">
        <v>27</v>
      </c>
      <c r="I300" s="127"/>
      <c r="J300" s="22">
        <v>7</v>
      </c>
      <c r="K300" s="22">
        <v>2</v>
      </c>
      <c r="L300" s="15" t="s">
        <v>266</v>
      </c>
      <c r="M300" s="23">
        <v>600</v>
      </c>
      <c r="N300" s="24">
        <v>45800</v>
      </c>
    </row>
    <row r="301" spans="1:14" ht="198" customHeight="1" x14ac:dyDescent="0.3">
      <c r="A301" s="39"/>
      <c r="B301" s="41"/>
      <c r="C301" s="42"/>
      <c r="D301" s="43"/>
      <c r="E301" s="44"/>
      <c r="F301" s="44"/>
      <c r="G301" s="128" t="s">
        <v>265</v>
      </c>
      <c r="H301" s="128"/>
      <c r="I301" s="128"/>
      <c r="J301" s="22">
        <v>7</v>
      </c>
      <c r="K301" s="22">
        <v>2</v>
      </c>
      <c r="L301" s="15" t="s">
        <v>264</v>
      </c>
      <c r="M301" s="23" t="s">
        <v>2</v>
      </c>
      <c r="N301" s="24">
        <v>368390726.16000003</v>
      </c>
    </row>
    <row r="302" spans="1:14" ht="60.6" customHeight="1" x14ac:dyDescent="0.3">
      <c r="A302" s="39"/>
      <c r="B302" s="41"/>
      <c r="C302" s="42"/>
      <c r="D302" s="43"/>
      <c r="E302" s="44"/>
      <c r="F302" s="44"/>
      <c r="G302" s="44"/>
      <c r="H302" s="127" t="s">
        <v>27</v>
      </c>
      <c r="I302" s="127"/>
      <c r="J302" s="22">
        <v>7</v>
      </c>
      <c r="K302" s="22">
        <v>2</v>
      </c>
      <c r="L302" s="15" t="s">
        <v>264</v>
      </c>
      <c r="M302" s="23">
        <v>600</v>
      </c>
      <c r="N302" s="24">
        <v>368390726.16000003</v>
      </c>
    </row>
    <row r="303" spans="1:14" ht="38.4" customHeight="1" x14ac:dyDescent="0.3">
      <c r="A303" s="39"/>
      <c r="B303" s="41"/>
      <c r="C303" s="42"/>
      <c r="D303" s="43"/>
      <c r="E303" s="44"/>
      <c r="F303" s="44"/>
      <c r="G303" s="128" t="s">
        <v>263</v>
      </c>
      <c r="H303" s="128"/>
      <c r="I303" s="128"/>
      <c r="J303" s="22">
        <v>7</v>
      </c>
      <c r="K303" s="22">
        <v>2</v>
      </c>
      <c r="L303" s="15" t="s">
        <v>262</v>
      </c>
      <c r="M303" s="23" t="s">
        <v>2</v>
      </c>
      <c r="N303" s="24">
        <v>1703475</v>
      </c>
    </row>
    <row r="304" spans="1:14" ht="68.400000000000006" customHeight="1" x14ac:dyDescent="0.3">
      <c r="A304" s="39"/>
      <c r="B304" s="41"/>
      <c r="C304" s="42"/>
      <c r="D304" s="43"/>
      <c r="E304" s="44"/>
      <c r="F304" s="44"/>
      <c r="G304" s="44"/>
      <c r="H304" s="127" t="s">
        <v>27</v>
      </c>
      <c r="I304" s="127"/>
      <c r="J304" s="22">
        <v>7</v>
      </c>
      <c r="K304" s="22">
        <v>2</v>
      </c>
      <c r="L304" s="15" t="s">
        <v>262</v>
      </c>
      <c r="M304" s="23">
        <v>600</v>
      </c>
      <c r="N304" s="24">
        <v>1703475</v>
      </c>
    </row>
    <row r="305" spans="1:14" ht="43.8" customHeight="1" x14ac:dyDescent="0.3">
      <c r="A305" s="39"/>
      <c r="B305" s="41"/>
      <c r="C305" s="42"/>
      <c r="D305" s="43"/>
      <c r="E305" s="44"/>
      <c r="F305" s="44"/>
      <c r="G305" s="128" t="s">
        <v>261</v>
      </c>
      <c r="H305" s="128"/>
      <c r="I305" s="128"/>
      <c r="J305" s="22">
        <v>7</v>
      </c>
      <c r="K305" s="22">
        <v>2</v>
      </c>
      <c r="L305" s="15" t="s">
        <v>260</v>
      </c>
      <c r="M305" s="23" t="s">
        <v>2</v>
      </c>
      <c r="N305" s="24">
        <v>1000</v>
      </c>
    </row>
    <row r="306" spans="1:14" ht="68.400000000000006" customHeight="1" x14ac:dyDescent="0.3">
      <c r="A306" s="39"/>
      <c r="B306" s="41"/>
      <c r="C306" s="42"/>
      <c r="D306" s="43"/>
      <c r="E306" s="44"/>
      <c r="F306" s="44"/>
      <c r="G306" s="44"/>
      <c r="H306" s="127" t="s">
        <v>27</v>
      </c>
      <c r="I306" s="127"/>
      <c r="J306" s="22">
        <v>7</v>
      </c>
      <c r="K306" s="22">
        <v>2</v>
      </c>
      <c r="L306" s="15" t="s">
        <v>260</v>
      </c>
      <c r="M306" s="23">
        <v>600</v>
      </c>
      <c r="N306" s="24">
        <v>1000</v>
      </c>
    </row>
    <row r="307" spans="1:14" ht="34.200000000000003" customHeight="1" x14ac:dyDescent="0.3">
      <c r="A307" s="39"/>
      <c r="B307" s="41"/>
      <c r="C307" s="42"/>
      <c r="D307" s="43"/>
      <c r="E307" s="44"/>
      <c r="F307" s="44"/>
      <c r="G307" s="128" t="s">
        <v>259</v>
      </c>
      <c r="H307" s="128"/>
      <c r="I307" s="128"/>
      <c r="J307" s="22">
        <v>7</v>
      </c>
      <c r="K307" s="22">
        <v>2</v>
      </c>
      <c r="L307" s="15" t="s">
        <v>258</v>
      </c>
      <c r="M307" s="23" t="s">
        <v>2</v>
      </c>
      <c r="N307" s="24">
        <v>700000</v>
      </c>
    </row>
    <row r="308" spans="1:14" ht="55.8" customHeight="1" x14ac:dyDescent="0.3">
      <c r="A308" s="39"/>
      <c r="B308" s="41"/>
      <c r="C308" s="42"/>
      <c r="D308" s="43"/>
      <c r="E308" s="44"/>
      <c r="F308" s="44"/>
      <c r="G308" s="44"/>
      <c r="H308" s="127" t="s">
        <v>27</v>
      </c>
      <c r="I308" s="127"/>
      <c r="J308" s="22">
        <v>7</v>
      </c>
      <c r="K308" s="22">
        <v>2</v>
      </c>
      <c r="L308" s="15" t="s">
        <v>258</v>
      </c>
      <c r="M308" s="23">
        <v>600</v>
      </c>
      <c r="N308" s="24">
        <v>700000</v>
      </c>
    </row>
    <row r="309" spans="1:14" ht="44.4" customHeight="1" x14ac:dyDescent="0.3">
      <c r="A309" s="39"/>
      <c r="B309" s="41"/>
      <c r="C309" s="42"/>
      <c r="D309" s="43"/>
      <c r="E309" s="44"/>
      <c r="F309" s="44"/>
      <c r="G309" s="128" t="s">
        <v>257</v>
      </c>
      <c r="H309" s="128"/>
      <c r="I309" s="128"/>
      <c r="J309" s="22">
        <v>7</v>
      </c>
      <c r="K309" s="22">
        <v>2</v>
      </c>
      <c r="L309" s="15" t="s">
        <v>256</v>
      </c>
      <c r="M309" s="23" t="s">
        <v>2</v>
      </c>
      <c r="N309" s="24">
        <v>1380700</v>
      </c>
    </row>
    <row r="310" spans="1:14" ht="56.4" customHeight="1" x14ac:dyDescent="0.3">
      <c r="A310" s="39"/>
      <c r="B310" s="41"/>
      <c r="C310" s="42"/>
      <c r="D310" s="43"/>
      <c r="E310" s="44"/>
      <c r="F310" s="44"/>
      <c r="G310" s="44"/>
      <c r="H310" s="127" t="s">
        <v>27</v>
      </c>
      <c r="I310" s="127"/>
      <c r="J310" s="22">
        <v>7</v>
      </c>
      <c r="K310" s="22">
        <v>2</v>
      </c>
      <c r="L310" s="15" t="s">
        <v>256</v>
      </c>
      <c r="M310" s="23">
        <v>600</v>
      </c>
      <c r="N310" s="24">
        <v>1380700</v>
      </c>
    </row>
    <row r="311" spans="1:14" ht="60.6" customHeight="1" x14ac:dyDescent="0.3">
      <c r="A311" s="39"/>
      <c r="B311" s="41"/>
      <c r="C311" s="42"/>
      <c r="D311" s="43"/>
      <c r="E311" s="44"/>
      <c r="F311" s="44"/>
      <c r="G311" s="128" t="s">
        <v>170</v>
      </c>
      <c r="H311" s="128"/>
      <c r="I311" s="128"/>
      <c r="J311" s="22">
        <v>7</v>
      </c>
      <c r="K311" s="22">
        <v>2</v>
      </c>
      <c r="L311" s="15" t="s">
        <v>169</v>
      </c>
      <c r="M311" s="23" t="s">
        <v>2</v>
      </c>
      <c r="N311" s="24">
        <v>70000</v>
      </c>
    </row>
    <row r="312" spans="1:14" ht="71.400000000000006" customHeight="1" x14ac:dyDescent="0.3">
      <c r="A312" s="39"/>
      <c r="B312" s="41"/>
      <c r="C312" s="42"/>
      <c r="D312" s="43"/>
      <c r="E312" s="44"/>
      <c r="F312" s="44"/>
      <c r="G312" s="44"/>
      <c r="H312" s="127" t="s">
        <v>27</v>
      </c>
      <c r="I312" s="127"/>
      <c r="J312" s="22">
        <v>7</v>
      </c>
      <c r="K312" s="22">
        <v>2</v>
      </c>
      <c r="L312" s="15" t="s">
        <v>169</v>
      </c>
      <c r="M312" s="23">
        <v>600</v>
      </c>
      <c r="N312" s="24">
        <v>70000</v>
      </c>
    </row>
    <row r="313" spans="1:14" ht="65.400000000000006" customHeight="1" x14ac:dyDescent="0.3">
      <c r="A313" s="39"/>
      <c r="B313" s="41"/>
      <c r="C313" s="42"/>
      <c r="D313" s="43"/>
      <c r="E313" s="44"/>
      <c r="F313" s="128" t="s">
        <v>167</v>
      </c>
      <c r="G313" s="128"/>
      <c r="H313" s="128"/>
      <c r="I313" s="128"/>
      <c r="J313" s="22">
        <v>7</v>
      </c>
      <c r="K313" s="22">
        <v>2</v>
      </c>
      <c r="L313" s="15" t="s">
        <v>166</v>
      </c>
      <c r="M313" s="23" t="s">
        <v>2</v>
      </c>
      <c r="N313" s="24">
        <v>116389964.80000001</v>
      </c>
    </row>
    <row r="314" spans="1:14" ht="143.4" customHeight="1" x14ac:dyDescent="0.3">
      <c r="A314" s="39"/>
      <c r="B314" s="41"/>
      <c r="C314" s="42"/>
      <c r="D314" s="43"/>
      <c r="E314" s="44"/>
      <c r="F314" s="44"/>
      <c r="G314" s="128" t="s">
        <v>51</v>
      </c>
      <c r="H314" s="128"/>
      <c r="I314" s="128"/>
      <c r="J314" s="22">
        <v>7</v>
      </c>
      <c r="K314" s="22">
        <v>2</v>
      </c>
      <c r="L314" s="15" t="s">
        <v>255</v>
      </c>
      <c r="M314" s="23" t="s">
        <v>2</v>
      </c>
      <c r="N314" s="24">
        <v>801889</v>
      </c>
    </row>
    <row r="315" spans="1:14" ht="75.599999999999994" customHeight="1" x14ac:dyDescent="0.3">
      <c r="A315" s="39"/>
      <c r="B315" s="41"/>
      <c r="C315" s="42"/>
      <c r="D315" s="43"/>
      <c r="E315" s="44"/>
      <c r="F315" s="44"/>
      <c r="G315" s="44"/>
      <c r="H315" s="127" t="s">
        <v>27</v>
      </c>
      <c r="I315" s="127"/>
      <c r="J315" s="22">
        <v>7</v>
      </c>
      <c r="K315" s="22">
        <v>2</v>
      </c>
      <c r="L315" s="15" t="s">
        <v>255</v>
      </c>
      <c r="M315" s="23">
        <v>600</v>
      </c>
      <c r="N315" s="24">
        <v>801889</v>
      </c>
    </row>
    <row r="316" spans="1:14" ht="41.4" customHeight="1" x14ac:dyDescent="0.3">
      <c r="A316" s="39"/>
      <c r="B316" s="41"/>
      <c r="C316" s="42"/>
      <c r="D316" s="43"/>
      <c r="E316" s="44"/>
      <c r="F316" s="44"/>
      <c r="G316" s="128" t="s">
        <v>254</v>
      </c>
      <c r="H316" s="128"/>
      <c r="I316" s="128"/>
      <c r="J316" s="22">
        <v>7</v>
      </c>
      <c r="K316" s="22">
        <v>2</v>
      </c>
      <c r="L316" s="15" t="s">
        <v>253</v>
      </c>
      <c r="M316" s="23" t="s">
        <v>2</v>
      </c>
      <c r="N316" s="24">
        <v>3600</v>
      </c>
    </row>
    <row r="317" spans="1:14" ht="33" customHeight="1" x14ac:dyDescent="0.3">
      <c r="A317" s="39"/>
      <c r="B317" s="41"/>
      <c r="C317" s="42"/>
      <c r="D317" s="43"/>
      <c r="E317" s="44"/>
      <c r="F317" s="44"/>
      <c r="G317" s="44"/>
      <c r="H317" s="127" t="s">
        <v>62</v>
      </c>
      <c r="I317" s="127"/>
      <c r="J317" s="22">
        <v>7</v>
      </c>
      <c r="K317" s="22">
        <v>2</v>
      </c>
      <c r="L317" s="15" t="s">
        <v>253</v>
      </c>
      <c r="M317" s="23">
        <v>800</v>
      </c>
      <c r="N317" s="24">
        <v>3600</v>
      </c>
    </row>
    <row r="318" spans="1:14" ht="72" customHeight="1" x14ac:dyDescent="0.3">
      <c r="A318" s="39"/>
      <c r="B318" s="41"/>
      <c r="C318" s="42"/>
      <c r="D318" s="43"/>
      <c r="E318" s="44"/>
      <c r="F318" s="44"/>
      <c r="G318" s="128" t="s">
        <v>252</v>
      </c>
      <c r="H318" s="128"/>
      <c r="I318" s="128"/>
      <c r="J318" s="22">
        <v>7</v>
      </c>
      <c r="K318" s="22">
        <v>2</v>
      </c>
      <c r="L318" s="15" t="s">
        <v>251</v>
      </c>
      <c r="M318" s="23" t="s">
        <v>2</v>
      </c>
      <c r="N318" s="24">
        <v>77768018.840000004</v>
      </c>
    </row>
    <row r="319" spans="1:14" ht="58.8" customHeight="1" x14ac:dyDescent="0.3">
      <c r="A319" s="39"/>
      <c r="B319" s="41"/>
      <c r="C319" s="42"/>
      <c r="D319" s="43"/>
      <c r="E319" s="44"/>
      <c r="F319" s="44"/>
      <c r="G319" s="44"/>
      <c r="H319" s="127" t="s">
        <v>27</v>
      </c>
      <c r="I319" s="127"/>
      <c r="J319" s="22">
        <v>7</v>
      </c>
      <c r="K319" s="22">
        <v>2</v>
      </c>
      <c r="L319" s="15" t="s">
        <v>251</v>
      </c>
      <c r="M319" s="23">
        <v>600</v>
      </c>
      <c r="N319" s="24">
        <v>77768018.840000004</v>
      </c>
    </row>
    <row r="320" spans="1:14" ht="85.2" customHeight="1" x14ac:dyDescent="0.3">
      <c r="A320" s="39"/>
      <c r="B320" s="41"/>
      <c r="C320" s="42"/>
      <c r="D320" s="43"/>
      <c r="E320" s="44"/>
      <c r="F320" s="44"/>
      <c r="G320" s="128" t="s">
        <v>250</v>
      </c>
      <c r="H320" s="128"/>
      <c r="I320" s="128"/>
      <c r="J320" s="22">
        <v>7</v>
      </c>
      <c r="K320" s="22">
        <v>2</v>
      </c>
      <c r="L320" s="15" t="s">
        <v>249</v>
      </c>
      <c r="M320" s="23" t="s">
        <v>2</v>
      </c>
      <c r="N320" s="24">
        <v>28087072.120000001</v>
      </c>
    </row>
    <row r="321" spans="1:14" ht="61.8" customHeight="1" x14ac:dyDescent="0.3">
      <c r="A321" s="39"/>
      <c r="B321" s="41"/>
      <c r="C321" s="42"/>
      <c r="D321" s="43"/>
      <c r="E321" s="44"/>
      <c r="F321" s="44"/>
      <c r="G321" s="44"/>
      <c r="H321" s="127" t="s">
        <v>27</v>
      </c>
      <c r="I321" s="127"/>
      <c r="J321" s="22">
        <v>7</v>
      </c>
      <c r="K321" s="22">
        <v>2</v>
      </c>
      <c r="L321" s="15" t="s">
        <v>249</v>
      </c>
      <c r="M321" s="23">
        <v>600</v>
      </c>
      <c r="N321" s="24">
        <v>28087072.120000001</v>
      </c>
    </row>
    <row r="322" spans="1:14" ht="192.6" customHeight="1" x14ac:dyDescent="0.3">
      <c r="A322" s="39"/>
      <c r="B322" s="41"/>
      <c r="C322" s="42"/>
      <c r="D322" s="43"/>
      <c r="E322" s="44"/>
      <c r="F322" s="44"/>
      <c r="G322" s="128" t="s">
        <v>265</v>
      </c>
      <c r="H322" s="128"/>
      <c r="I322" s="128"/>
      <c r="J322" s="22">
        <v>7</v>
      </c>
      <c r="K322" s="22">
        <v>2</v>
      </c>
      <c r="L322" s="15" t="s">
        <v>248</v>
      </c>
      <c r="M322" s="23" t="s">
        <v>2</v>
      </c>
      <c r="N322" s="24">
        <v>8384973.8399999999</v>
      </c>
    </row>
    <row r="323" spans="1:14" ht="66.599999999999994" customHeight="1" x14ac:dyDescent="0.3">
      <c r="A323" s="39"/>
      <c r="B323" s="41"/>
      <c r="C323" s="42"/>
      <c r="D323" s="43"/>
      <c r="E323" s="44"/>
      <c r="F323" s="44"/>
      <c r="G323" s="44"/>
      <c r="H323" s="127" t="s">
        <v>27</v>
      </c>
      <c r="I323" s="127"/>
      <c r="J323" s="22">
        <v>7</v>
      </c>
      <c r="K323" s="22">
        <v>2</v>
      </c>
      <c r="L323" s="15" t="s">
        <v>248</v>
      </c>
      <c r="M323" s="23">
        <v>600</v>
      </c>
      <c r="N323" s="24">
        <v>8384973.8399999999</v>
      </c>
    </row>
    <row r="324" spans="1:14" ht="45" customHeight="1" x14ac:dyDescent="0.3">
      <c r="A324" s="39"/>
      <c r="B324" s="41"/>
      <c r="C324" s="42"/>
      <c r="D324" s="43"/>
      <c r="E324" s="44"/>
      <c r="F324" s="44"/>
      <c r="G324" s="128" t="s">
        <v>247</v>
      </c>
      <c r="H324" s="128"/>
      <c r="I324" s="128"/>
      <c r="J324" s="22">
        <v>7</v>
      </c>
      <c r="K324" s="22">
        <v>2</v>
      </c>
      <c r="L324" s="15" t="s">
        <v>246</v>
      </c>
      <c r="M324" s="23" t="s">
        <v>2</v>
      </c>
      <c r="N324" s="24">
        <v>141000</v>
      </c>
    </row>
    <row r="325" spans="1:14" ht="70.8" customHeight="1" x14ac:dyDescent="0.3">
      <c r="A325" s="39"/>
      <c r="B325" s="41"/>
      <c r="C325" s="42"/>
      <c r="D325" s="43"/>
      <c r="E325" s="44"/>
      <c r="F325" s="44"/>
      <c r="G325" s="44"/>
      <c r="H325" s="127" t="s">
        <v>27</v>
      </c>
      <c r="I325" s="127"/>
      <c r="J325" s="22">
        <v>7</v>
      </c>
      <c r="K325" s="22">
        <v>2</v>
      </c>
      <c r="L325" s="15" t="s">
        <v>246</v>
      </c>
      <c r="M325" s="23">
        <v>600</v>
      </c>
      <c r="N325" s="24">
        <v>141000</v>
      </c>
    </row>
    <row r="326" spans="1:14" ht="31.8" customHeight="1" x14ac:dyDescent="0.3">
      <c r="A326" s="39"/>
      <c r="B326" s="41"/>
      <c r="C326" s="42"/>
      <c r="D326" s="43"/>
      <c r="E326" s="44"/>
      <c r="F326" s="44"/>
      <c r="G326" s="128" t="s">
        <v>245</v>
      </c>
      <c r="H326" s="128"/>
      <c r="I326" s="128"/>
      <c r="J326" s="22">
        <v>7</v>
      </c>
      <c r="K326" s="22">
        <v>2</v>
      </c>
      <c r="L326" s="15" t="s">
        <v>244</v>
      </c>
      <c r="M326" s="23" t="s">
        <v>2</v>
      </c>
      <c r="N326" s="24">
        <v>1111111</v>
      </c>
    </row>
    <row r="327" spans="1:14" ht="64.8" customHeight="1" x14ac:dyDescent="0.3">
      <c r="A327" s="39"/>
      <c r="B327" s="41"/>
      <c r="C327" s="42"/>
      <c r="D327" s="43"/>
      <c r="E327" s="44"/>
      <c r="F327" s="44"/>
      <c r="G327" s="44"/>
      <c r="H327" s="127" t="s">
        <v>27</v>
      </c>
      <c r="I327" s="127"/>
      <c r="J327" s="22">
        <v>7</v>
      </c>
      <c r="K327" s="22">
        <v>2</v>
      </c>
      <c r="L327" s="15" t="s">
        <v>244</v>
      </c>
      <c r="M327" s="23">
        <v>600</v>
      </c>
      <c r="N327" s="24">
        <v>1111111</v>
      </c>
    </row>
    <row r="328" spans="1:14" ht="39.6" customHeight="1" x14ac:dyDescent="0.3">
      <c r="A328" s="39"/>
      <c r="B328" s="41"/>
      <c r="C328" s="42"/>
      <c r="D328" s="43"/>
      <c r="E328" s="44"/>
      <c r="F328" s="44"/>
      <c r="G328" s="128" t="s">
        <v>243</v>
      </c>
      <c r="H328" s="128"/>
      <c r="I328" s="128"/>
      <c r="J328" s="22">
        <v>7</v>
      </c>
      <c r="K328" s="22">
        <v>2</v>
      </c>
      <c r="L328" s="15" t="s">
        <v>242</v>
      </c>
      <c r="M328" s="23" t="s">
        <v>2</v>
      </c>
      <c r="N328" s="24">
        <v>20000</v>
      </c>
    </row>
    <row r="329" spans="1:14" ht="63" customHeight="1" x14ac:dyDescent="0.3">
      <c r="A329" s="39"/>
      <c r="B329" s="41"/>
      <c r="C329" s="42"/>
      <c r="D329" s="43"/>
      <c r="E329" s="44"/>
      <c r="F329" s="44"/>
      <c r="G329" s="44"/>
      <c r="H329" s="127" t="s">
        <v>27</v>
      </c>
      <c r="I329" s="127"/>
      <c r="J329" s="22">
        <v>7</v>
      </c>
      <c r="K329" s="22">
        <v>2</v>
      </c>
      <c r="L329" s="15" t="s">
        <v>242</v>
      </c>
      <c r="M329" s="23">
        <v>600</v>
      </c>
      <c r="N329" s="24">
        <v>20000</v>
      </c>
    </row>
    <row r="330" spans="1:14" ht="36" customHeight="1" x14ac:dyDescent="0.3">
      <c r="A330" s="39"/>
      <c r="B330" s="41"/>
      <c r="C330" s="42"/>
      <c r="D330" s="43"/>
      <c r="E330" s="44"/>
      <c r="F330" s="44"/>
      <c r="G330" s="128" t="s">
        <v>241</v>
      </c>
      <c r="H330" s="128"/>
      <c r="I330" s="128"/>
      <c r="J330" s="22">
        <v>7</v>
      </c>
      <c r="K330" s="22">
        <v>2</v>
      </c>
      <c r="L330" s="15" t="s">
        <v>240</v>
      </c>
      <c r="M330" s="23" t="s">
        <v>2</v>
      </c>
      <c r="N330" s="24">
        <v>47300</v>
      </c>
    </row>
    <row r="331" spans="1:14" ht="56.4" customHeight="1" x14ac:dyDescent="0.3">
      <c r="A331" s="39"/>
      <c r="B331" s="41"/>
      <c r="C331" s="42"/>
      <c r="D331" s="43"/>
      <c r="E331" s="44"/>
      <c r="F331" s="44"/>
      <c r="G331" s="44"/>
      <c r="H331" s="127" t="s">
        <v>27</v>
      </c>
      <c r="I331" s="127"/>
      <c r="J331" s="22">
        <v>7</v>
      </c>
      <c r="K331" s="22">
        <v>2</v>
      </c>
      <c r="L331" s="15" t="s">
        <v>240</v>
      </c>
      <c r="M331" s="23">
        <v>600</v>
      </c>
      <c r="N331" s="24">
        <v>47300</v>
      </c>
    </row>
    <row r="332" spans="1:14" ht="31.8" customHeight="1" x14ac:dyDescent="0.3">
      <c r="A332" s="39"/>
      <c r="B332" s="41"/>
      <c r="C332" s="42"/>
      <c r="D332" s="43"/>
      <c r="E332" s="44"/>
      <c r="F332" s="44"/>
      <c r="G332" s="128" t="s">
        <v>239</v>
      </c>
      <c r="H332" s="128"/>
      <c r="I332" s="128"/>
      <c r="J332" s="22">
        <v>7</v>
      </c>
      <c r="K332" s="22">
        <v>2</v>
      </c>
      <c r="L332" s="15" t="s">
        <v>238</v>
      </c>
      <c r="M332" s="23" t="s">
        <v>2</v>
      </c>
      <c r="N332" s="24">
        <v>10000</v>
      </c>
    </row>
    <row r="333" spans="1:14" ht="57.6" customHeight="1" x14ac:dyDescent="0.3">
      <c r="A333" s="39"/>
      <c r="B333" s="41"/>
      <c r="C333" s="42"/>
      <c r="D333" s="43"/>
      <c r="E333" s="44"/>
      <c r="F333" s="44"/>
      <c r="G333" s="44"/>
      <c r="H333" s="127" t="s">
        <v>27</v>
      </c>
      <c r="I333" s="127"/>
      <c r="J333" s="22">
        <v>7</v>
      </c>
      <c r="K333" s="22">
        <v>2</v>
      </c>
      <c r="L333" s="15" t="s">
        <v>238</v>
      </c>
      <c r="M333" s="23">
        <v>600</v>
      </c>
      <c r="N333" s="24">
        <v>10000</v>
      </c>
    </row>
    <row r="334" spans="1:14" ht="33" customHeight="1" x14ac:dyDescent="0.3">
      <c r="A334" s="39"/>
      <c r="B334" s="41"/>
      <c r="C334" s="42"/>
      <c r="D334" s="43"/>
      <c r="E334" s="44"/>
      <c r="F334" s="44"/>
      <c r="G334" s="128" t="s">
        <v>237</v>
      </c>
      <c r="H334" s="128"/>
      <c r="I334" s="128"/>
      <c r="J334" s="22">
        <v>7</v>
      </c>
      <c r="K334" s="22">
        <v>2</v>
      </c>
      <c r="L334" s="15" t="s">
        <v>236</v>
      </c>
      <c r="M334" s="23" t="s">
        <v>2</v>
      </c>
      <c r="N334" s="24">
        <v>5000</v>
      </c>
    </row>
    <row r="335" spans="1:14" ht="56.4" customHeight="1" x14ac:dyDescent="0.3">
      <c r="A335" s="39"/>
      <c r="B335" s="41"/>
      <c r="C335" s="42"/>
      <c r="D335" s="43"/>
      <c r="E335" s="44"/>
      <c r="F335" s="44"/>
      <c r="G335" s="44"/>
      <c r="H335" s="127" t="s">
        <v>27</v>
      </c>
      <c r="I335" s="127"/>
      <c r="J335" s="22">
        <v>7</v>
      </c>
      <c r="K335" s="22">
        <v>2</v>
      </c>
      <c r="L335" s="15" t="s">
        <v>236</v>
      </c>
      <c r="M335" s="23">
        <v>600</v>
      </c>
      <c r="N335" s="24">
        <v>5000</v>
      </c>
    </row>
    <row r="336" spans="1:14" ht="33.6" customHeight="1" x14ac:dyDescent="0.3">
      <c r="A336" s="39"/>
      <c r="B336" s="41"/>
      <c r="C336" s="42"/>
      <c r="D336" s="43"/>
      <c r="E336" s="44"/>
      <c r="F336" s="44"/>
      <c r="G336" s="128" t="s">
        <v>235</v>
      </c>
      <c r="H336" s="128"/>
      <c r="I336" s="128"/>
      <c r="J336" s="22">
        <v>7</v>
      </c>
      <c r="K336" s="22">
        <v>2</v>
      </c>
      <c r="L336" s="15" t="s">
        <v>234</v>
      </c>
      <c r="M336" s="23" t="s">
        <v>2</v>
      </c>
      <c r="N336" s="24">
        <v>10000</v>
      </c>
    </row>
    <row r="337" spans="1:14" ht="64.8" customHeight="1" x14ac:dyDescent="0.3">
      <c r="A337" s="39"/>
      <c r="B337" s="41"/>
      <c r="C337" s="42"/>
      <c r="D337" s="43"/>
      <c r="E337" s="44"/>
      <c r="F337" s="44"/>
      <c r="G337" s="44"/>
      <c r="H337" s="127" t="s">
        <v>27</v>
      </c>
      <c r="I337" s="127"/>
      <c r="J337" s="22">
        <v>7</v>
      </c>
      <c r="K337" s="22">
        <v>2</v>
      </c>
      <c r="L337" s="15" t="s">
        <v>234</v>
      </c>
      <c r="M337" s="23">
        <v>600</v>
      </c>
      <c r="N337" s="24">
        <v>10000</v>
      </c>
    </row>
    <row r="338" spans="1:14" ht="33" customHeight="1" x14ac:dyDescent="0.3">
      <c r="A338" s="39"/>
      <c r="B338" s="41"/>
      <c r="C338" s="42"/>
      <c r="D338" s="129" t="s">
        <v>233</v>
      </c>
      <c r="E338" s="129"/>
      <c r="F338" s="129"/>
      <c r="G338" s="129"/>
      <c r="H338" s="129"/>
      <c r="I338" s="129"/>
      <c r="J338" s="22">
        <v>7</v>
      </c>
      <c r="K338" s="22">
        <v>7</v>
      </c>
      <c r="L338" s="15" t="s">
        <v>2</v>
      </c>
      <c r="M338" s="23" t="s">
        <v>2</v>
      </c>
      <c r="N338" s="24">
        <v>4094626.12</v>
      </c>
    </row>
    <row r="339" spans="1:14" ht="53.4" customHeight="1" x14ac:dyDescent="0.3">
      <c r="A339" s="39"/>
      <c r="B339" s="41"/>
      <c r="C339" s="42"/>
      <c r="D339" s="43"/>
      <c r="E339" s="128" t="s">
        <v>191</v>
      </c>
      <c r="F339" s="128"/>
      <c r="G339" s="128"/>
      <c r="H339" s="128"/>
      <c r="I339" s="128"/>
      <c r="J339" s="22">
        <v>7</v>
      </c>
      <c r="K339" s="22">
        <v>7</v>
      </c>
      <c r="L339" s="15" t="s">
        <v>190</v>
      </c>
      <c r="M339" s="23" t="s">
        <v>2</v>
      </c>
      <c r="N339" s="24">
        <v>3594126.12</v>
      </c>
    </row>
    <row r="340" spans="1:14" ht="34.799999999999997" customHeight="1" x14ac:dyDescent="0.3">
      <c r="A340" s="39"/>
      <c r="B340" s="41"/>
      <c r="C340" s="42"/>
      <c r="D340" s="43"/>
      <c r="E340" s="44"/>
      <c r="F340" s="128" t="s">
        <v>232</v>
      </c>
      <c r="G340" s="128"/>
      <c r="H340" s="128"/>
      <c r="I340" s="128"/>
      <c r="J340" s="22">
        <v>7</v>
      </c>
      <c r="K340" s="22">
        <v>7</v>
      </c>
      <c r="L340" s="15" t="s">
        <v>231</v>
      </c>
      <c r="M340" s="23" t="s">
        <v>2</v>
      </c>
      <c r="N340" s="24">
        <v>3594126.12</v>
      </c>
    </row>
    <row r="341" spans="1:14" ht="184.2" customHeight="1" x14ac:dyDescent="0.3">
      <c r="A341" s="39"/>
      <c r="B341" s="41"/>
      <c r="C341" s="42"/>
      <c r="D341" s="43"/>
      <c r="E341" s="44"/>
      <c r="F341" s="44"/>
      <c r="G341" s="128" t="s">
        <v>230</v>
      </c>
      <c r="H341" s="128"/>
      <c r="I341" s="128"/>
      <c r="J341" s="22">
        <v>7</v>
      </c>
      <c r="K341" s="22">
        <v>7</v>
      </c>
      <c r="L341" s="15" t="s">
        <v>229</v>
      </c>
      <c r="M341" s="23" t="s">
        <v>2</v>
      </c>
      <c r="N341" s="24">
        <v>1302100</v>
      </c>
    </row>
    <row r="342" spans="1:14" ht="60" customHeight="1" x14ac:dyDescent="0.3">
      <c r="A342" s="39"/>
      <c r="B342" s="41"/>
      <c r="C342" s="42"/>
      <c r="D342" s="43"/>
      <c r="E342" s="44"/>
      <c r="F342" s="44"/>
      <c r="G342" s="44"/>
      <c r="H342" s="127" t="s">
        <v>27</v>
      </c>
      <c r="I342" s="127"/>
      <c r="J342" s="22">
        <v>7</v>
      </c>
      <c r="K342" s="22">
        <v>7</v>
      </c>
      <c r="L342" s="15" t="s">
        <v>229</v>
      </c>
      <c r="M342" s="23">
        <v>600</v>
      </c>
      <c r="N342" s="24">
        <v>1302100</v>
      </c>
    </row>
    <row r="343" spans="1:14" ht="45" customHeight="1" x14ac:dyDescent="0.3">
      <c r="A343" s="39"/>
      <c r="B343" s="41"/>
      <c r="C343" s="42"/>
      <c r="D343" s="43"/>
      <c r="E343" s="44"/>
      <c r="F343" s="44"/>
      <c r="G343" s="128" t="s">
        <v>228</v>
      </c>
      <c r="H343" s="128"/>
      <c r="I343" s="128"/>
      <c r="J343" s="22">
        <v>7</v>
      </c>
      <c r="K343" s="22">
        <v>7</v>
      </c>
      <c r="L343" s="15" t="s">
        <v>227</v>
      </c>
      <c r="M343" s="23" t="s">
        <v>2</v>
      </c>
      <c r="N343" s="24">
        <v>236669.42</v>
      </c>
    </row>
    <row r="344" spans="1:14" ht="63.6" customHeight="1" x14ac:dyDescent="0.3">
      <c r="A344" s="39"/>
      <c r="B344" s="41"/>
      <c r="C344" s="42"/>
      <c r="D344" s="43"/>
      <c r="E344" s="44"/>
      <c r="F344" s="44"/>
      <c r="G344" s="44"/>
      <c r="H344" s="127" t="s">
        <v>27</v>
      </c>
      <c r="I344" s="127"/>
      <c r="J344" s="22">
        <v>7</v>
      </c>
      <c r="K344" s="22">
        <v>7</v>
      </c>
      <c r="L344" s="15" t="s">
        <v>227</v>
      </c>
      <c r="M344" s="23">
        <v>600</v>
      </c>
      <c r="N344" s="24">
        <v>236669.42</v>
      </c>
    </row>
    <row r="345" spans="1:14" ht="46.8" customHeight="1" x14ac:dyDescent="0.3">
      <c r="A345" s="39"/>
      <c r="B345" s="41"/>
      <c r="C345" s="42"/>
      <c r="D345" s="43"/>
      <c r="E345" s="44"/>
      <c r="F345" s="44"/>
      <c r="G345" s="128" t="s">
        <v>226</v>
      </c>
      <c r="H345" s="128"/>
      <c r="I345" s="128"/>
      <c r="J345" s="22">
        <v>7</v>
      </c>
      <c r="K345" s="22">
        <v>7</v>
      </c>
      <c r="L345" s="15" t="s">
        <v>225</v>
      </c>
      <c r="M345" s="23" t="s">
        <v>2</v>
      </c>
      <c r="N345" s="24">
        <v>26556.7</v>
      </c>
    </row>
    <row r="346" spans="1:14" ht="59.4" customHeight="1" x14ac:dyDescent="0.3">
      <c r="A346" s="39"/>
      <c r="B346" s="41"/>
      <c r="C346" s="42"/>
      <c r="D346" s="43"/>
      <c r="E346" s="44"/>
      <c r="F346" s="44"/>
      <c r="G346" s="44"/>
      <c r="H346" s="127" t="s">
        <v>27</v>
      </c>
      <c r="I346" s="127"/>
      <c r="J346" s="22">
        <v>7</v>
      </c>
      <c r="K346" s="22">
        <v>7</v>
      </c>
      <c r="L346" s="15" t="s">
        <v>225</v>
      </c>
      <c r="M346" s="23">
        <v>600</v>
      </c>
      <c r="N346" s="24">
        <v>26556.7</v>
      </c>
    </row>
    <row r="347" spans="1:14" ht="60" customHeight="1" x14ac:dyDescent="0.3">
      <c r="A347" s="39"/>
      <c r="B347" s="41"/>
      <c r="C347" s="42"/>
      <c r="D347" s="43"/>
      <c r="E347" s="44"/>
      <c r="F347" s="44"/>
      <c r="G347" s="128" t="s">
        <v>224</v>
      </c>
      <c r="H347" s="128"/>
      <c r="I347" s="128"/>
      <c r="J347" s="22">
        <v>7</v>
      </c>
      <c r="K347" s="22">
        <v>7</v>
      </c>
      <c r="L347" s="15" t="s">
        <v>223</v>
      </c>
      <c r="M347" s="23" t="s">
        <v>2</v>
      </c>
      <c r="N347" s="24">
        <v>1394030</v>
      </c>
    </row>
    <row r="348" spans="1:14" ht="57" customHeight="1" x14ac:dyDescent="0.3">
      <c r="A348" s="39"/>
      <c r="B348" s="41"/>
      <c r="C348" s="42"/>
      <c r="D348" s="43"/>
      <c r="E348" s="44"/>
      <c r="F348" s="44"/>
      <c r="G348" s="44"/>
      <c r="H348" s="127" t="s">
        <v>27</v>
      </c>
      <c r="I348" s="127"/>
      <c r="J348" s="22">
        <v>7</v>
      </c>
      <c r="K348" s="22">
        <v>7</v>
      </c>
      <c r="L348" s="15" t="s">
        <v>223</v>
      </c>
      <c r="M348" s="23">
        <v>600</v>
      </c>
      <c r="N348" s="24">
        <v>1394030</v>
      </c>
    </row>
    <row r="349" spans="1:14" ht="97.2" customHeight="1" x14ac:dyDescent="0.3">
      <c r="A349" s="39"/>
      <c r="B349" s="41"/>
      <c r="C349" s="42"/>
      <c r="D349" s="43"/>
      <c r="E349" s="44"/>
      <c r="F349" s="44"/>
      <c r="G349" s="128" t="s">
        <v>222</v>
      </c>
      <c r="H349" s="128"/>
      <c r="I349" s="128"/>
      <c r="J349" s="22">
        <v>7</v>
      </c>
      <c r="K349" s="22">
        <v>7</v>
      </c>
      <c r="L349" s="15" t="s">
        <v>221</v>
      </c>
      <c r="M349" s="23" t="s">
        <v>2</v>
      </c>
      <c r="N349" s="24">
        <v>229770</v>
      </c>
    </row>
    <row r="350" spans="1:14" ht="61.2" customHeight="1" x14ac:dyDescent="0.3">
      <c r="A350" s="39"/>
      <c r="B350" s="41"/>
      <c r="C350" s="42"/>
      <c r="D350" s="43"/>
      <c r="E350" s="44"/>
      <c r="F350" s="44"/>
      <c r="G350" s="44"/>
      <c r="H350" s="127" t="s">
        <v>27</v>
      </c>
      <c r="I350" s="127"/>
      <c r="J350" s="22">
        <v>7</v>
      </c>
      <c r="K350" s="22">
        <v>7</v>
      </c>
      <c r="L350" s="15" t="s">
        <v>221</v>
      </c>
      <c r="M350" s="23">
        <v>600</v>
      </c>
      <c r="N350" s="24">
        <v>229770</v>
      </c>
    </row>
    <row r="351" spans="1:14" ht="42" customHeight="1" x14ac:dyDescent="0.3">
      <c r="A351" s="39"/>
      <c r="B351" s="41"/>
      <c r="C351" s="42"/>
      <c r="D351" s="43"/>
      <c r="E351" s="44"/>
      <c r="F351" s="44"/>
      <c r="G351" s="128" t="s">
        <v>220</v>
      </c>
      <c r="H351" s="128"/>
      <c r="I351" s="128"/>
      <c r="J351" s="22">
        <v>7</v>
      </c>
      <c r="K351" s="22">
        <v>7</v>
      </c>
      <c r="L351" s="15" t="s">
        <v>219</v>
      </c>
      <c r="M351" s="23" t="s">
        <v>2</v>
      </c>
      <c r="N351" s="24">
        <v>5000</v>
      </c>
    </row>
    <row r="352" spans="1:14" ht="58.2" customHeight="1" x14ac:dyDescent="0.3">
      <c r="A352" s="39"/>
      <c r="B352" s="41"/>
      <c r="C352" s="42"/>
      <c r="D352" s="43"/>
      <c r="E352" s="44"/>
      <c r="F352" s="44"/>
      <c r="G352" s="44"/>
      <c r="H352" s="127" t="s">
        <v>27</v>
      </c>
      <c r="I352" s="127"/>
      <c r="J352" s="22">
        <v>7</v>
      </c>
      <c r="K352" s="22">
        <v>7</v>
      </c>
      <c r="L352" s="15" t="s">
        <v>219</v>
      </c>
      <c r="M352" s="23">
        <v>600</v>
      </c>
      <c r="N352" s="24">
        <v>5000</v>
      </c>
    </row>
    <row r="353" spans="1:14" ht="66" customHeight="1" x14ac:dyDescent="0.3">
      <c r="A353" s="39"/>
      <c r="B353" s="41"/>
      <c r="C353" s="42"/>
      <c r="D353" s="43"/>
      <c r="E353" s="44"/>
      <c r="F353" s="44"/>
      <c r="G353" s="128" t="s">
        <v>218</v>
      </c>
      <c r="H353" s="128"/>
      <c r="I353" s="128"/>
      <c r="J353" s="22">
        <v>7</v>
      </c>
      <c r="K353" s="22">
        <v>7</v>
      </c>
      <c r="L353" s="15" t="s">
        <v>217</v>
      </c>
      <c r="M353" s="23" t="s">
        <v>2</v>
      </c>
      <c r="N353" s="24">
        <v>400000</v>
      </c>
    </row>
    <row r="354" spans="1:14" ht="51.6" customHeight="1" x14ac:dyDescent="0.3">
      <c r="A354" s="39"/>
      <c r="B354" s="41"/>
      <c r="C354" s="42"/>
      <c r="D354" s="43"/>
      <c r="E354" s="44"/>
      <c r="F354" s="44"/>
      <c r="G354" s="44"/>
      <c r="H354" s="127" t="s">
        <v>27</v>
      </c>
      <c r="I354" s="127"/>
      <c r="J354" s="22">
        <v>7</v>
      </c>
      <c r="K354" s="22">
        <v>7</v>
      </c>
      <c r="L354" s="15" t="s">
        <v>217</v>
      </c>
      <c r="M354" s="23">
        <v>600</v>
      </c>
      <c r="N354" s="24">
        <v>400000</v>
      </c>
    </row>
    <row r="355" spans="1:14" ht="39" customHeight="1" x14ac:dyDescent="0.3">
      <c r="A355" s="39"/>
      <c r="B355" s="41"/>
      <c r="C355" s="42"/>
      <c r="D355" s="43"/>
      <c r="E355" s="128" t="s">
        <v>157</v>
      </c>
      <c r="F355" s="128"/>
      <c r="G355" s="128"/>
      <c r="H355" s="128"/>
      <c r="I355" s="128"/>
      <c r="J355" s="22">
        <v>7</v>
      </c>
      <c r="K355" s="22">
        <v>7</v>
      </c>
      <c r="L355" s="15" t="s">
        <v>156</v>
      </c>
      <c r="M355" s="23" t="s">
        <v>2</v>
      </c>
      <c r="N355" s="24">
        <v>500500</v>
      </c>
    </row>
    <row r="356" spans="1:14" ht="34.799999999999997" customHeight="1" x14ac:dyDescent="0.3">
      <c r="A356" s="39"/>
      <c r="B356" s="41"/>
      <c r="C356" s="42"/>
      <c r="D356" s="43"/>
      <c r="E356" s="44"/>
      <c r="F356" s="128" t="s">
        <v>216</v>
      </c>
      <c r="G356" s="128"/>
      <c r="H356" s="128"/>
      <c r="I356" s="128"/>
      <c r="J356" s="22">
        <v>7</v>
      </c>
      <c r="K356" s="22">
        <v>7</v>
      </c>
      <c r="L356" s="15" t="s">
        <v>215</v>
      </c>
      <c r="M356" s="23" t="s">
        <v>2</v>
      </c>
      <c r="N356" s="24">
        <v>463600</v>
      </c>
    </row>
    <row r="357" spans="1:14" ht="36" customHeight="1" x14ac:dyDescent="0.3">
      <c r="A357" s="39"/>
      <c r="B357" s="41"/>
      <c r="C357" s="42"/>
      <c r="D357" s="43"/>
      <c r="E357" s="44"/>
      <c r="F357" s="44"/>
      <c r="G357" s="128" t="s">
        <v>214</v>
      </c>
      <c r="H357" s="128"/>
      <c r="I357" s="128"/>
      <c r="J357" s="22">
        <v>7</v>
      </c>
      <c r="K357" s="22">
        <v>7</v>
      </c>
      <c r="L357" s="15" t="s">
        <v>213</v>
      </c>
      <c r="M357" s="23" t="s">
        <v>2</v>
      </c>
      <c r="N357" s="24">
        <v>225000</v>
      </c>
    </row>
    <row r="358" spans="1:14" ht="48.6" customHeight="1" x14ac:dyDescent="0.3">
      <c r="A358" s="39"/>
      <c r="B358" s="41"/>
      <c r="C358" s="42"/>
      <c r="D358" s="43"/>
      <c r="E358" s="44"/>
      <c r="F358" s="44"/>
      <c r="G358" s="44"/>
      <c r="H358" s="127" t="s">
        <v>27</v>
      </c>
      <c r="I358" s="127"/>
      <c r="J358" s="22">
        <v>7</v>
      </c>
      <c r="K358" s="22">
        <v>7</v>
      </c>
      <c r="L358" s="15" t="s">
        <v>213</v>
      </c>
      <c r="M358" s="23">
        <v>600</v>
      </c>
      <c r="N358" s="24">
        <v>225000</v>
      </c>
    </row>
    <row r="359" spans="1:14" ht="60.6" customHeight="1" x14ac:dyDescent="0.3">
      <c r="A359" s="39"/>
      <c r="B359" s="41"/>
      <c r="C359" s="42"/>
      <c r="D359" s="43"/>
      <c r="E359" s="44"/>
      <c r="F359" s="44"/>
      <c r="G359" s="128" t="s">
        <v>212</v>
      </c>
      <c r="H359" s="128"/>
      <c r="I359" s="128"/>
      <c r="J359" s="22">
        <v>7</v>
      </c>
      <c r="K359" s="22">
        <v>7</v>
      </c>
      <c r="L359" s="15" t="s">
        <v>211</v>
      </c>
      <c r="M359" s="23" t="s">
        <v>2</v>
      </c>
      <c r="N359" s="24">
        <v>3300</v>
      </c>
    </row>
    <row r="360" spans="1:14" ht="53.4" customHeight="1" x14ac:dyDescent="0.3">
      <c r="A360" s="39"/>
      <c r="B360" s="41"/>
      <c r="C360" s="42"/>
      <c r="D360" s="43"/>
      <c r="E360" s="44"/>
      <c r="F360" s="44"/>
      <c r="G360" s="44"/>
      <c r="H360" s="127" t="s">
        <v>11</v>
      </c>
      <c r="I360" s="127"/>
      <c r="J360" s="22">
        <v>7</v>
      </c>
      <c r="K360" s="22">
        <v>7</v>
      </c>
      <c r="L360" s="15" t="s">
        <v>211</v>
      </c>
      <c r="M360" s="23">
        <v>200</v>
      </c>
      <c r="N360" s="24">
        <v>3300</v>
      </c>
    </row>
    <row r="361" spans="1:14" ht="58.8" customHeight="1" x14ac:dyDescent="0.3">
      <c r="A361" s="39"/>
      <c r="B361" s="41"/>
      <c r="C361" s="42"/>
      <c r="D361" s="43"/>
      <c r="E361" s="44"/>
      <c r="F361" s="44"/>
      <c r="G361" s="128" t="s">
        <v>210</v>
      </c>
      <c r="H361" s="128"/>
      <c r="I361" s="128"/>
      <c r="J361" s="22">
        <v>7</v>
      </c>
      <c r="K361" s="22">
        <v>7</v>
      </c>
      <c r="L361" s="15" t="s">
        <v>209</v>
      </c>
      <c r="M361" s="23" t="s">
        <v>2</v>
      </c>
      <c r="N361" s="24">
        <v>51536</v>
      </c>
    </row>
    <row r="362" spans="1:14" ht="46.2" customHeight="1" x14ac:dyDescent="0.3">
      <c r="A362" s="39"/>
      <c r="B362" s="41"/>
      <c r="C362" s="42"/>
      <c r="D362" s="43"/>
      <c r="E362" s="44"/>
      <c r="F362" s="44"/>
      <c r="G362" s="44"/>
      <c r="H362" s="127" t="s">
        <v>11</v>
      </c>
      <c r="I362" s="127"/>
      <c r="J362" s="22">
        <v>7</v>
      </c>
      <c r="K362" s="22">
        <v>7</v>
      </c>
      <c r="L362" s="15" t="s">
        <v>209</v>
      </c>
      <c r="M362" s="23">
        <v>200</v>
      </c>
      <c r="N362" s="24">
        <v>51536</v>
      </c>
    </row>
    <row r="363" spans="1:14" ht="48" customHeight="1" x14ac:dyDescent="0.3">
      <c r="A363" s="39"/>
      <c r="B363" s="41"/>
      <c r="C363" s="42"/>
      <c r="D363" s="43"/>
      <c r="E363" s="44"/>
      <c r="F363" s="44"/>
      <c r="G363" s="128" t="s">
        <v>208</v>
      </c>
      <c r="H363" s="128"/>
      <c r="I363" s="128"/>
      <c r="J363" s="22">
        <v>7</v>
      </c>
      <c r="K363" s="22">
        <v>7</v>
      </c>
      <c r="L363" s="15" t="s">
        <v>207</v>
      </c>
      <c r="M363" s="23" t="s">
        <v>2</v>
      </c>
      <c r="N363" s="24">
        <v>52535</v>
      </c>
    </row>
    <row r="364" spans="1:14" ht="44.4" customHeight="1" x14ac:dyDescent="0.3">
      <c r="A364" s="39"/>
      <c r="B364" s="41"/>
      <c r="C364" s="42"/>
      <c r="D364" s="43"/>
      <c r="E364" s="44"/>
      <c r="F364" s="44"/>
      <c r="G364" s="44"/>
      <c r="H364" s="127" t="s">
        <v>11</v>
      </c>
      <c r="I364" s="127"/>
      <c r="J364" s="22">
        <v>7</v>
      </c>
      <c r="K364" s="22">
        <v>7</v>
      </c>
      <c r="L364" s="15" t="s">
        <v>207</v>
      </c>
      <c r="M364" s="23">
        <v>200</v>
      </c>
      <c r="N364" s="24">
        <v>52535</v>
      </c>
    </row>
    <row r="365" spans="1:14" ht="61.8" customHeight="1" x14ac:dyDescent="0.3">
      <c r="A365" s="39"/>
      <c r="B365" s="41"/>
      <c r="C365" s="42"/>
      <c r="D365" s="43"/>
      <c r="E365" s="44"/>
      <c r="F365" s="44"/>
      <c r="G365" s="128" t="s">
        <v>206</v>
      </c>
      <c r="H365" s="128"/>
      <c r="I365" s="128"/>
      <c r="J365" s="22">
        <v>7</v>
      </c>
      <c r="K365" s="22">
        <v>7</v>
      </c>
      <c r="L365" s="15" t="s">
        <v>205</v>
      </c>
      <c r="M365" s="23" t="s">
        <v>2</v>
      </c>
      <c r="N365" s="24">
        <v>46348</v>
      </c>
    </row>
    <row r="366" spans="1:14" ht="21" customHeight="1" x14ac:dyDescent="0.3">
      <c r="A366" s="39"/>
      <c r="B366" s="41"/>
      <c r="C366" s="42"/>
      <c r="D366" s="43"/>
      <c r="E366" s="44"/>
      <c r="F366" s="44"/>
      <c r="G366" s="44"/>
      <c r="H366" s="127" t="s">
        <v>11</v>
      </c>
      <c r="I366" s="127"/>
      <c r="J366" s="22">
        <v>7</v>
      </c>
      <c r="K366" s="22">
        <v>7</v>
      </c>
      <c r="L366" s="15" t="s">
        <v>205</v>
      </c>
      <c r="M366" s="23">
        <v>200</v>
      </c>
      <c r="N366" s="24">
        <v>46348</v>
      </c>
    </row>
    <row r="367" spans="1:14" ht="48.6" customHeight="1" x14ac:dyDescent="0.3">
      <c r="A367" s="39"/>
      <c r="B367" s="41"/>
      <c r="C367" s="42"/>
      <c r="D367" s="43"/>
      <c r="E367" s="44"/>
      <c r="F367" s="44"/>
      <c r="G367" s="128" t="s">
        <v>204</v>
      </c>
      <c r="H367" s="128"/>
      <c r="I367" s="128"/>
      <c r="J367" s="22">
        <v>7</v>
      </c>
      <c r="K367" s="22">
        <v>7</v>
      </c>
      <c r="L367" s="15" t="s">
        <v>203</v>
      </c>
      <c r="M367" s="23" t="s">
        <v>2</v>
      </c>
      <c r="N367" s="24">
        <v>20681</v>
      </c>
    </row>
    <row r="368" spans="1:14" ht="47.4" customHeight="1" x14ac:dyDescent="0.3">
      <c r="A368" s="39"/>
      <c r="B368" s="41"/>
      <c r="C368" s="42"/>
      <c r="D368" s="43"/>
      <c r="E368" s="44"/>
      <c r="F368" s="44"/>
      <c r="G368" s="44"/>
      <c r="H368" s="127" t="s">
        <v>11</v>
      </c>
      <c r="I368" s="127"/>
      <c r="J368" s="22">
        <v>7</v>
      </c>
      <c r="K368" s="22">
        <v>7</v>
      </c>
      <c r="L368" s="15" t="s">
        <v>203</v>
      </c>
      <c r="M368" s="23">
        <v>200</v>
      </c>
      <c r="N368" s="24">
        <v>20681</v>
      </c>
    </row>
    <row r="369" spans="1:14" ht="54" customHeight="1" x14ac:dyDescent="0.3">
      <c r="A369" s="39"/>
      <c r="B369" s="41"/>
      <c r="C369" s="42"/>
      <c r="D369" s="43"/>
      <c r="E369" s="44"/>
      <c r="F369" s="44"/>
      <c r="G369" s="128" t="s">
        <v>202</v>
      </c>
      <c r="H369" s="128"/>
      <c r="I369" s="128"/>
      <c r="J369" s="22">
        <v>7</v>
      </c>
      <c r="K369" s="22">
        <v>7</v>
      </c>
      <c r="L369" s="15" t="s">
        <v>201</v>
      </c>
      <c r="M369" s="23" t="s">
        <v>2</v>
      </c>
      <c r="N369" s="24">
        <v>14200</v>
      </c>
    </row>
    <row r="370" spans="1:14" ht="54" customHeight="1" x14ac:dyDescent="0.3">
      <c r="A370" s="39"/>
      <c r="B370" s="41"/>
      <c r="C370" s="42"/>
      <c r="D370" s="43"/>
      <c r="E370" s="44"/>
      <c r="F370" s="44"/>
      <c r="G370" s="44"/>
      <c r="H370" s="127" t="s">
        <v>11</v>
      </c>
      <c r="I370" s="127"/>
      <c r="J370" s="22">
        <v>7</v>
      </c>
      <c r="K370" s="22">
        <v>7</v>
      </c>
      <c r="L370" s="15" t="s">
        <v>201</v>
      </c>
      <c r="M370" s="23">
        <v>200</v>
      </c>
      <c r="N370" s="24">
        <v>14200</v>
      </c>
    </row>
    <row r="371" spans="1:14" ht="74.400000000000006" customHeight="1" x14ac:dyDescent="0.3">
      <c r="A371" s="39"/>
      <c r="B371" s="41"/>
      <c r="C371" s="42"/>
      <c r="D371" s="43"/>
      <c r="E371" s="44"/>
      <c r="F371" s="44"/>
      <c r="G371" s="128" t="s">
        <v>200</v>
      </c>
      <c r="H371" s="128"/>
      <c r="I371" s="128"/>
      <c r="J371" s="22">
        <v>7</v>
      </c>
      <c r="K371" s="22">
        <v>7</v>
      </c>
      <c r="L371" s="15" t="s">
        <v>199</v>
      </c>
      <c r="M371" s="23" t="s">
        <v>2</v>
      </c>
      <c r="N371" s="24">
        <v>20580</v>
      </c>
    </row>
    <row r="372" spans="1:14" ht="43.2" customHeight="1" x14ac:dyDescent="0.3">
      <c r="A372" s="39"/>
      <c r="B372" s="41"/>
      <c r="C372" s="42"/>
      <c r="D372" s="43"/>
      <c r="E372" s="44"/>
      <c r="F372" s="44"/>
      <c r="G372" s="44"/>
      <c r="H372" s="127" t="s">
        <v>11</v>
      </c>
      <c r="I372" s="127"/>
      <c r="J372" s="22">
        <v>7</v>
      </c>
      <c r="K372" s="22">
        <v>7</v>
      </c>
      <c r="L372" s="15" t="s">
        <v>199</v>
      </c>
      <c r="M372" s="23">
        <v>200</v>
      </c>
      <c r="N372" s="24">
        <v>20580</v>
      </c>
    </row>
    <row r="373" spans="1:14" ht="60" customHeight="1" x14ac:dyDescent="0.3">
      <c r="A373" s="39"/>
      <c r="B373" s="41"/>
      <c r="C373" s="42"/>
      <c r="D373" s="43"/>
      <c r="E373" s="44"/>
      <c r="F373" s="44"/>
      <c r="G373" s="128" t="s">
        <v>198</v>
      </c>
      <c r="H373" s="128"/>
      <c r="I373" s="128"/>
      <c r="J373" s="22">
        <v>7</v>
      </c>
      <c r="K373" s="22">
        <v>7</v>
      </c>
      <c r="L373" s="15" t="s">
        <v>197</v>
      </c>
      <c r="M373" s="23" t="s">
        <v>2</v>
      </c>
      <c r="N373" s="24">
        <v>6474</v>
      </c>
    </row>
    <row r="374" spans="1:14" ht="48" customHeight="1" x14ac:dyDescent="0.3">
      <c r="A374" s="39"/>
      <c r="B374" s="41"/>
      <c r="C374" s="42"/>
      <c r="D374" s="43"/>
      <c r="E374" s="44"/>
      <c r="F374" s="44"/>
      <c r="G374" s="44"/>
      <c r="H374" s="127" t="s">
        <v>11</v>
      </c>
      <c r="I374" s="127"/>
      <c r="J374" s="22">
        <v>7</v>
      </c>
      <c r="K374" s="22">
        <v>7</v>
      </c>
      <c r="L374" s="15" t="s">
        <v>197</v>
      </c>
      <c r="M374" s="23">
        <v>200</v>
      </c>
      <c r="N374" s="24">
        <v>6474</v>
      </c>
    </row>
    <row r="375" spans="1:14" ht="72" customHeight="1" x14ac:dyDescent="0.3">
      <c r="A375" s="39"/>
      <c r="B375" s="41"/>
      <c r="C375" s="42"/>
      <c r="D375" s="43"/>
      <c r="E375" s="44"/>
      <c r="F375" s="44"/>
      <c r="G375" s="128" t="s">
        <v>196</v>
      </c>
      <c r="H375" s="128"/>
      <c r="I375" s="128"/>
      <c r="J375" s="22">
        <v>7</v>
      </c>
      <c r="K375" s="22">
        <v>7</v>
      </c>
      <c r="L375" s="15" t="s">
        <v>195</v>
      </c>
      <c r="M375" s="23" t="s">
        <v>2</v>
      </c>
      <c r="N375" s="24">
        <v>22946</v>
      </c>
    </row>
    <row r="376" spans="1:14" ht="54" customHeight="1" x14ac:dyDescent="0.3">
      <c r="A376" s="39"/>
      <c r="B376" s="41"/>
      <c r="C376" s="42"/>
      <c r="D376" s="43"/>
      <c r="E376" s="44"/>
      <c r="F376" s="44"/>
      <c r="G376" s="44"/>
      <c r="H376" s="127" t="s">
        <v>11</v>
      </c>
      <c r="I376" s="127"/>
      <c r="J376" s="22">
        <v>7</v>
      </c>
      <c r="K376" s="22">
        <v>7</v>
      </c>
      <c r="L376" s="15" t="s">
        <v>195</v>
      </c>
      <c r="M376" s="23">
        <v>200</v>
      </c>
      <c r="N376" s="24">
        <v>22946</v>
      </c>
    </row>
    <row r="377" spans="1:14" ht="59.4" customHeight="1" x14ac:dyDescent="0.3">
      <c r="A377" s="39"/>
      <c r="B377" s="41"/>
      <c r="C377" s="42"/>
      <c r="D377" s="43"/>
      <c r="E377" s="44"/>
      <c r="F377" s="128" t="s">
        <v>129</v>
      </c>
      <c r="G377" s="128"/>
      <c r="H377" s="128"/>
      <c r="I377" s="128"/>
      <c r="J377" s="22">
        <v>7</v>
      </c>
      <c r="K377" s="22">
        <v>7</v>
      </c>
      <c r="L377" s="15" t="s">
        <v>128</v>
      </c>
      <c r="M377" s="23" t="s">
        <v>2</v>
      </c>
      <c r="N377" s="24">
        <v>36900</v>
      </c>
    </row>
    <row r="378" spans="1:14" ht="60.6" customHeight="1" x14ac:dyDescent="0.3">
      <c r="A378" s="39"/>
      <c r="B378" s="41"/>
      <c r="C378" s="42"/>
      <c r="D378" s="43"/>
      <c r="E378" s="44"/>
      <c r="F378" s="44"/>
      <c r="G378" s="128" t="s">
        <v>194</v>
      </c>
      <c r="H378" s="128"/>
      <c r="I378" s="128"/>
      <c r="J378" s="22">
        <v>7</v>
      </c>
      <c r="K378" s="22">
        <v>7</v>
      </c>
      <c r="L378" s="15" t="s">
        <v>193</v>
      </c>
      <c r="M378" s="23" t="s">
        <v>2</v>
      </c>
      <c r="N378" s="24">
        <v>36900</v>
      </c>
    </row>
    <row r="379" spans="1:14" ht="65.400000000000006" customHeight="1" x14ac:dyDescent="0.3">
      <c r="A379" s="39"/>
      <c r="B379" s="41"/>
      <c r="C379" s="42"/>
      <c r="D379" s="43"/>
      <c r="E379" s="44"/>
      <c r="F379" s="44"/>
      <c r="G379" s="44"/>
      <c r="H379" s="127" t="s">
        <v>27</v>
      </c>
      <c r="I379" s="127"/>
      <c r="J379" s="22">
        <v>7</v>
      </c>
      <c r="K379" s="22">
        <v>7</v>
      </c>
      <c r="L379" s="15" t="s">
        <v>193</v>
      </c>
      <c r="M379" s="23">
        <v>600</v>
      </c>
      <c r="N379" s="24">
        <v>36900</v>
      </c>
    </row>
    <row r="380" spans="1:14" ht="41.4" customHeight="1" x14ac:dyDescent="0.3">
      <c r="A380" s="39"/>
      <c r="B380" s="41"/>
      <c r="C380" s="42"/>
      <c r="D380" s="129" t="s">
        <v>192</v>
      </c>
      <c r="E380" s="129"/>
      <c r="F380" s="129"/>
      <c r="G380" s="129"/>
      <c r="H380" s="129"/>
      <c r="I380" s="129"/>
      <c r="J380" s="22">
        <v>7</v>
      </c>
      <c r="K380" s="22">
        <v>9</v>
      </c>
      <c r="L380" s="15" t="s">
        <v>2</v>
      </c>
      <c r="M380" s="23" t="s">
        <v>2</v>
      </c>
      <c r="N380" s="24">
        <v>33358413.080000002</v>
      </c>
    </row>
    <row r="381" spans="1:14" ht="54.6" customHeight="1" x14ac:dyDescent="0.3">
      <c r="A381" s="39"/>
      <c r="B381" s="41"/>
      <c r="C381" s="42"/>
      <c r="D381" s="43"/>
      <c r="E381" s="128" t="s">
        <v>191</v>
      </c>
      <c r="F381" s="128"/>
      <c r="G381" s="128"/>
      <c r="H381" s="128"/>
      <c r="I381" s="128"/>
      <c r="J381" s="22">
        <v>7</v>
      </c>
      <c r="K381" s="22">
        <v>9</v>
      </c>
      <c r="L381" s="15" t="s">
        <v>190</v>
      </c>
      <c r="M381" s="23" t="s">
        <v>2</v>
      </c>
      <c r="N381" s="24">
        <v>32759313.080000002</v>
      </c>
    </row>
    <row r="382" spans="1:14" ht="51" customHeight="1" x14ac:dyDescent="0.3">
      <c r="A382" s="39"/>
      <c r="B382" s="41"/>
      <c r="C382" s="42"/>
      <c r="D382" s="43"/>
      <c r="E382" s="44"/>
      <c r="F382" s="128" t="s">
        <v>189</v>
      </c>
      <c r="G382" s="128"/>
      <c r="H382" s="128"/>
      <c r="I382" s="128"/>
      <c r="J382" s="22">
        <v>7</v>
      </c>
      <c r="K382" s="22">
        <v>9</v>
      </c>
      <c r="L382" s="15" t="s">
        <v>188</v>
      </c>
      <c r="M382" s="23" t="s">
        <v>2</v>
      </c>
      <c r="N382" s="24">
        <v>108000</v>
      </c>
    </row>
    <row r="383" spans="1:14" ht="47.4" customHeight="1" x14ac:dyDescent="0.3">
      <c r="A383" s="39"/>
      <c r="B383" s="41"/>
      <c r="C383" s="42"/>
      <c r="D383" s="43"/>
      <c r="E383" s="44"/>
      <c r="F383" s="44"/>
      <c r="G383" s="128" t="s">
        <v>187</v>
      </c>
      <c r="H383" s="128"/>
      <c r="I383" s="128"/>
      <c r="J383" s="22">
        <v>7</v>
      </c>
      <c r="K383" s="22">
        <v>9</v>
      </c>
      <c r="L383" s="15" t="s">
        <v>186</v>
      </c>
      <c r="M383" s="23" t="s">
        <v>2</v>
      </c>
      <c r="N383" s="24">
        <v>10000</v>
      </c>
    </row>
    <row r="384" spans="1:14" ht="47.4" customHeight="1" x14ac:dyDescent="0.3">
      <c r="A384" s="39"/>
      <c r="B384" s="41"/>
      <c r="C384" s="42"/>
      <c r="D384" s="43"/>
      <c r="E384" s="44"/>
      <c r="F384" s="44"/>
      <c r="G384" s="44"/>
      <c r="H384" s="127" t="s">
        <v>11</v>
      </c>
      <c r="I384" s="127"/>
      <c r="J384" s="22">
        <v>7</v>
      </c>
      <c r="K384" s="22">
        <v>9</v>
      </c>
      <c r="L384" s="15" t="s">
        <v>186</v>
      </c>
      <c r="M384" s="23">
        <v>200</v>
      </c>
      <c r="N384" s="24">
        <v>10000</v>
      </c>
    </row>
    <row r="385" spans="1:14" ht="39.6" customHeight="1" x14ac:dyDescent="0.3">
      <c r="A385" s="39"/>
      <c r="B385" s="41"/>
      <c r="C385" s="42"/>
      <c r="D385" s="43"/>
      <c r="E385" s="44"/>
      <c r="F385" s="44"/>
      <c r="G385" s="128" t="s">
        <v>185</v>
      </c>
      <c r="H385" s="128"/>
      <c r="I385" s="128"/>
      <c r="J385" s="22">
        <v>7</v>
      </c>
      <c r="K385" s="22">
        <v>9</v>
      </c>
      <c r="L385" s="15" t="s">
        <v>184</v>
      </c>
      <c r="M385" s="23" t="s">
        <v>2</v>
      </c>
      <c r="N385" s="24">
        <v>49000</v>
      </c>
    </row>
    <row r="386" spans="1:14" ht="46.2" customHeight="1" x14ac:dyDescent="0.3">
      <c r="A386" s="39"/>
      <c r="B386" s="41"/>
      <c r="C386" s="42"/>
      <c r="D386" s="43"/>
      <c r="E386" s="44"/>
      <c r="F386" s="44"/>
      <c r="G386" s="44"/>
      <c r="H386" s="127" t="s">
        <v>11</v>
      </c>
      <c r="I386" s="127"/>
      <c r="J386" s="22">
        <v>7</v>
      </c>
      <c r="K386" s="22">
        <v>9</v>
      </c>
      <c r="L386" s="15" t="s">
        <v>184</v>
      </c>
      <c r="M386" s="23">
        <v>200</v>
      </c>
      <c r="N386" s="24">
        <v>49000</v>
      </c>
    </row>
    <row r="387" spans="1:14" ht="48" customHeight="1" x14ac:dyDescent="0.3">
      <c r="A387" s="39"/>
      <c r="B387" s="41"/>
      <c r="C387" s="42"/>
      <c r="D387" s="43"/>
      <c r="E387" s="44"/>
      <c r="F387" s="44"/>
      <c r="G387" s="128" t="s">
        <v>183</v>
      </c>
      <c r="H387" s="128"/>
      <c r="I387" s="128"/>
      <c r="J387" s="22">
        <v>7</v>
      </c>
      <c r="K387" s="22">
        <v>9</v>
      </c>
      <c r="L387" s="15" t="s">
        <v>182</v>
      </c>
      <c r="M387" s="23" t="s">
        <v>2</v>
      </c>
      <c r="N387" s="24">
        <v>10000</v>
      </c>
    </row>
    <row r="388" spans="1:14" ht="43.2" customHeight="1" x14ac:dyDescent="0.3">
      <c r="A388" s="39"/>
      <c r="B388" s="41"/>
      <c r="C388" s="42"/>
      <c r="D388" s="43"/>
      <c r="E388" s="44"/>
      <c r="F388" s="44"/>
      <c r="G388" s="44"/>
      <c r="H388" s="127" t="s">
        <v>11</v>
      </c>
      <c r="I388" s="127"/>
      <c r="J388" s="22">
        <v>7</v>
      </c>
      <c r="K388" s="22">
        <v>9</v>
      </c>
      <c r="L388" s="15" t="s">
        <v>182</v>
      </c>
      <c r="M388" s="23">
        <v>200</v>
      </c>
      <c r="N388" s="24">
        <v>10000</v>
      </c>
    </row>
    <row r="389" spans="1:14" ht="55.8" customHeight="1" x14ac:dyDescent="0.3">
      <c r="A389" s="39"/>
      <c r="B389" s="41"/>
      <c r="C389" s="42"/>
      <c r="D389" s="43"/>
      <c r="E389" s="44"/>
      <c r="F389" s="44"/>
      <c r="G389" s="128" t="s">
        <v>165</v>
      </c>
      <c r="H389" s="128"/>
      <c r="I389" s="128"/>
      <c r="J389" s="22">
        <v>7</v>
      </c>
      <c r="K389" s="22">
        <v>9</v>
      </c>
      <c r="L389" s="15" t="s">
        <v>181</v>
      </c>
      <c r="M389" s="23" t="s">
        <v>2</v>
      </c>
      <c r="N389" s="24">
        <v>39000</v>
      </c>
    </row>
    <row r="390" spans="1:14" ht="46.2" customHeight="1" x14ac:dyDescent="0.3">
      <c r="A390" s="39"/>
      <c r="B390" s="41"/>
      <c r="C390" s="42"/>
      <c r="D390" s="43"/>
      <c r="E390" s="44"/>
      <c r="F390" s="44"/>
      <c r="G390" s="44"/>
      <c r="H390" s="127" t="s">
        <v>11</v>
      </c>
      <c r="I390" s="127"/>
      <c r="J390" s="22">
        <v>7</v>
      </c>
      <c r="K390" s="22">
        <v>9</v>
      </c>
      <c r="L390" s="15" t="s">
        <v>181</v>
      </c>
      <c r="M390" s="23">
        <v>200</v>
      </c>
      <c r="N390" s="24">
        <v>39000</v>
      </c>
    </row>
    <row r="391" spans="1:14" ht="87" customHeight="1" x14ac:dyDescent="0.3">
      <c r="A391" s="39"/>
      <c r="B391" s="41"/>
      <c r="C391" s="42"/>
      <c r="D391" s="43"/>
      <c r="E391" s="44"/>
      <c r="F391" s="128" t="s">
        <v>180</v>
      </c>
      <c r="G391" s="128"/>
      <c r="H391" s="128"/>
      <c r="I391" s="128"/>
      <c r="J391" s="22">
        <v>7</v>
      </c>
      <c r="K391" s="22">
        <v>9</v>
      </c>
      <c r="L391" s="15" t="s">
        <v>179</v>
      </c>
      <c r="M391" s="23" t="s">
        <v>2</v>
      </c>
      <c r="N391" s="24">
        <v>406200</v>
      </c>
    </row>
    <row r="392" spans="1:14" ht="60" customHeight="1" x14ac:dyDescent="0.3">
      <c r="A392" s="39"/>
      <c r="B392" s="41"/>
      <c r="C392" s="42"/>
      <c r="D392" s="43"/>
      <c r="E392" s="44"/>
      <c r="F392" s="44"/>
      <c r="G392" s="128" t="s">
        <v>178</v>
      </c>
      <c r="H392" s="128"/>
      <c r="I392" s="128"/>
      <c r="J392" s="22">
        <v>7</v>
      </c>
      <c r="K392" s="22">
        <v>9</v>
      </c>
      <c r="L392" s="15" t="s">
        <v>177</v>
      </c>
      <c r="M392" s="23" t="s">
        <v>2</v>
      </c>
      <c r="N392" s="24">
        <v>10000</v>
      </c>
    </row>
    <row r="393" spans="1:14" ht="48.6" customHeight="1" x14ac:dyDescent="0.3">
      <c r="A393" s="39"/>
      <c r="B393" s="41"/>
      <c r="C393" s="42"/>
      <c r="D393" s="43"/>
      <c r="E393" s="44"/>
      <c r="F393" s="44"/>
      <c r="G393" s="44"/>
      <c r="H393" s="127" t="s">
        <v>11</v>
      </c>
      <c r="I393" s="127"/>
      <c r="J393" s="22">
        <v>7</v>
      </c>
      <c r="K393" s="22">
        <v>9</v>
      </c>
      <c r="L393" s="15" t="s">
        <v>177</v>
      </c>
      <c r="M393" s="23">
        <v>200</v>
      </c>
      <c r="N393" s="24">
        <v>10000</v>
      </c>
    </row>
    <row r="394" spans="1:14" ht="45.6" customHeight="1" x14ac:dyDescent="0.3">
      <c r="A394" s="39"/>
      <c r="B394" s="41"/>
      <c r="C394" s="42"/>
      <c r="D394" s="43"/>
      <c r="E394" s="44"/>
      <c r="F394" s="44"/>
      <c r="G394" s="128" t="s">
        <v>176</v>
      </c>
      <c r="H394" s="128"/>
      <c r="I394" s="128"/>
      <c r="J394" s="22">
        <v>7</v>
      </c>
      <c r="K394" s="22">
        <v>9</v>
      </c>
      <c r="L394" s="15" t="s">
        <v>175</v>
      </c>
      <c r="M394" s="23" t="s">
        <v>2</v>
      </c>
      <c r="N394" s="24">
        <v>100000</v>
      </c>
    </row>
    <row r="395" spans="1:14" ht="45.6" customHeight="1" x14ac:dyDescent="0.3">
      <c r="A395" s="39"/>
      <c r="B395" s="41"/>
      <c r="C395" s="42"/>
      <c r="D395" s="43"/>
      <c r="E395" s="44"/>
      <c r="F395" s="44"/>
      <c r="G395" s="44"/>
      <c r="H395" s="127" t="s">
        <v>11</v>
      </c>
      <c r="I395" s="127"/>
      <c r="J395" s="22">
        <v>7</v>
      </c>
      <c r="K395" s="22">
        <v>9</v>
      </c>
      <c r="L395" s="15" t="s">
        <v>175</v>
      </c>
      <c r="M395" s="23">
        <v>200</v>
      </c>
      <c r="N395" s="24">
        <v>100000</v>
      </c>
    </row>
    <row r="396" spans="1:14" ht="42.6" customHeight="1" x14ac:dyDescent="0.3">
      <c r="A396" s="39"/>
      <c r="B396" s="41"/>
      <c r="C396" s="42"/>
      <c r="D396" s="43"/>
      <c r="E396" s="44"/>
      <c r="F396" s="44"/>
      <c r="G396" s="128" t="s">
        <v>174</v>
      </c>
      <c r="H396" s="128"/>
      <c r="I396" s="128"/>
      <c r="J396" s="22">
        <v>7</v>
      </c>
      <c r="K396" s="22">
        <v>9</v>
      </c>
      <c r="L396" s="15" t="s">
        <v>173</v>
      </c>
      <c r="M396" s="23" t="s">
        <v>2</v>
      </c>
      <c r="N396" s="24">
        <v>49000</v>
      </c>
    </row>
    <row r="397" spans="1:14" ht="47.4" customHeight="1" x14ac:dyDescent="0.3">
      <c r="A397" s="39"/>
      <c r="B397" s="41"/>
      <c r="C397" s="42"/>
      <c r="D397" s="43"/>
      <c r="E397" s="44"/>
      <c r="F397" s="44"/>
      <c r="G397" s="44"/>
      <c r="H397" s="127" t="s">
        <v>11</v>
      </c>
      <c r="I397" s="127"/>
      <c r="J397" s="22">
        <v>7</v>
      </c>
      <c r="K397" s="22">
        <v>9</v>
      </c>
      <c r="L397" s="15" t="s">
        <v>173</v>
      </c>
      <c r="M397" s="23">
        <v>200</v>
      </c>
      <c r="N397" s="24">
        <v>49000</v>
      </c>
    </row>
    <row r="398" spans="1:14" ht="45.6" customHeight="1" x14ac:dyDescent="0.3">
      <c r="A398" s="39"/>
      <c r="B398" s="41"/>
      <c r="C398" s="42"/>
      <c r="D398" s="43"/>
      <c r="E398" s="44"/>
      <c r="F398" s="44"/>
      <c r="G398" s="128" t="s">
        <v>172</v>
      </c>
      <c r="H398" s="128"/>
      <c r="I398" s="128"/>
      <c r="J398" s="22">
        <v>7</v>
      </c>
      <c r="K398" s="22">
        <v>9</v>
      </c>
      <c r="L398" s="15" t="s">
        <v>171</v>
      </c>
      <c r="M398" s="23" t="s">
        <v>2</v>
      </c>
      <c r="N398" s="24">
        <v>38400</v>
      </c>
    </row>
    <row r="399" spans="1:14" ht="51" customHeight="1" x14ac:dyDescent="0.3">
      <c r="A399" s="39"/>
      <c r="B399" s="41"/>
      <c r="C399" s="42"/>
      <c r="D399" s="43"/>
      <c r="E399" s="44"/>
      <c r="F399" s="44"/>
      <c r="G399" s="44"/>
      <c r="H399" s="127" t="s">
        <v>11</v>
      </c>
      <c r="I399" s="127"/>
      <c r="J399" s="22">
        <v>7</v>
      </c>
      <c r="K399" s="22">
        <v>9</v>
      </c>
      <c r="L399" s="15" t="s">
        <v>171</v>
      </c>
      <c r="M399" s="23">
        <v>200</v>
      </c>
      <c r="N399" s="24">
        <v>38400</v>
      </c>
    </row>
    <row r="400" spans="1:14" ht="64.8" customHeight="1" x14ac:dyDescent="0.3">
      <c r="A400" s="39"/>
      <c r="B400" s="41"/>
      <c r="C400" s="42"/>
      <c r="D400" s="43"/>
      <c r="E400" s="44"/>
      <c r="F400" s="44"/>
      <c r="G400" s="128" t="s">
        <v>170</v>
      </c>
      <c r="H400" s="128"/>
      <c r="I400" s="128"/>
      <c r="J400" s="22">
        <v>7</v>
      </c>
      <c r="K400" s="22">
        <v>9</v>
      </c>
      <c r="L400" s="15" t="s">
        <v>169</v>
      </c>
      <c r="M400" s="23" t="s">
        <v>2</v>
      </c>
      <c r="N400" s="24">
        <v>189300</v>
      </c>
    </row>
    <row r="401" spans="1:14" ht="41.4" customHeight="1" x14ac:dyDescent="0.3">
      <c r="A401" s="39"/>
      <c r="B401" s="41"/>
      <c r="C401" s="42"/>
      <c r="D401" s="43"/>
      <c r="E401" s="44"/>
      <c r="F401" s="44"/>
      <c r="G401" s="44"/>
      <c r="H401" s="127" t="s">
        <v>11</v>
      </c>
      <c r="I401" s="127"/>
      <c r="J401" s="22">
        <v>7</v>
      </c>
      <c r="K401" s="22">
        <v>9</v>
      </c>
      <c r="L401" s="15" t="s">
        <v>169</v>
      </c>
      <c r="M401" s="23">
        <v>200</v>
      </c>
      <c r="N401" s="24">
        <v>189300</v>
      </c>
    </row>
    <row r="402" spans="1:14" ht="53.4" customHeight="1" x14ac:dyDescent="0.3">
      <c r="A402" s="39"/>
      <c r="B402" s="41"/>
      <c r="C402" s="42"/>
      <c r="D402" s="43"/>
      <c r="E402" s="44"/>
      <c r="F402" s="44"/>
      <c r="G402" s="128" t="s">
        <v>165</v>
      </c>
      <c r="H402" s="128"/>
      <c r="I402" s="128"/>
      <c r="J402" s="22">
        <v>7</v>
      </c>
      <c r="K402" s="22">
        <v>9</v>
      </c>
      <c r="L402" s="15" t="s">
        <v>168</v>
      </c>
      <c r="M402" s="23" t="s">
        <v>2</v>
      </c>
      <c r="N402" s="24">
        <v>19500</v>
      </c>
    </row>
    <row r="403" spans="1:14" ht="40.799999999999997" customHeight="1" x14ac:dyDescent="0.3">
      <c r="A403" s="39"/>
      <c r="B403" s="41"/>
      <c r="C403" s="42"/>
      <c r="D403" s="43"/>
      <c r="E403" s="44"/>
      <c r="F403" s="44"/>
      <c r="G403" s="44"/>
      <c r="H403" s="127" t="s">
        <v>11</v>
      </c>
      <c r="I403" s="127"/>
      <c r="J403" s="22">
        <v>7</v>
      </c>
      <c r="K403" s="22">
        <v>9</v>
      </c>
      <c r="L403" s="15" t="s">
        <v>168</v>
      </c>
      <c r="M403" s="23">
        <v>200</v>
      </c>
      <c r="N403" s="24">
        <v>19500</v>
      </c>
    </row>
    <row r="404" spans="1:14" ht="49.8" customHeight="1" x14ac:dyDescent="0.3">
      <c r="A404" s="39"/>
      <c r="B404" s="41"/>
      <c r="C404" s="42"/>
      <c r="D404" s="43"/>
      <c r="E404" s="44"/>
      <c r="F404" s="128" t="s">
        <v>167</v>
      </c>
      <c r="G404" s="128"/>
      <c r="H404" s="128"/>
      <c r="I404" s="128"/>
      <c r="J404" s="22">
        <v>7</v>
      </c>
      <c r="K404" s="22">
        <v>9</v>
      </c>
      <c r="L404" s="15" t="s">
        <v>166</v>
      </c>
      <c r="M404" s="23" t="s">
        <v>2</v>
      </c>
      <c r="N404" s="24">
        <v>6500</v>
      </c>
    </row>
    <row r="405" spans="1:14" ht="49.8" customHeight="1" x14ac:dyDescent="0.3">
      <c r="A405" s="39"/>
      <c r="B405" s="41"/>
      <c r="C405" s="42"/>
      <c r="D405" s="43"/>
      <c r="E405" s="44"/>
      <c r="F405" s="44"/>
      <c r="G405" s="128" t="s">
        <v>165</v>
      </c>
      <c r="H405" s="128"/>
      <c r="I405" s="128"/>
      <c r="J405" s="22">
        <v>7</v>
      </c>
      <c r="K405" s="22">
        <v>9</v>
      </c>
      <c r="L405" s="15" t="s">
        <v>164</v>
      </c>
      <c r="M405" s="23" t="s">
        <v>2</v>
      </c>
      <c r="N405" s="24">
        <v>6500</v>
      </c>
    </row>
    <row r="406" spans="1:14" ht="37.799999999999997" customHeight="1" x14ac:dyDescent="0.3">
      <c r="A406" s="39"/>
      <c r="B406" s="41"/>
      <c r="C406" s="42"/>
      <c r="D406" s="43"/>
      <c r="E406" s="44"/>
      <c r="F406" s="44"/>
      <c r="G406" s="44"/>
      <c r="H406" s="127" t="s">
        <v>11</v>
      </c>
      <c r="I406" s="127"/>
      <c r="J406" s="22">
        <v>7</v>
      </c>
      <c r="K406" s="22">
        <v>9</v>
      </c>
      <c r="L406" s="15" t="s">
        <v>164</v>
      </c>
      <c r="M406" s="23">
        <v>200</v>
      </c>
      <c r="N406" s="24">
        <v>6500</v>
      </c>
    </row>
    <row r="407" spans="1:14" ht="91.8" customHeight="1" x14ac:dyDescent="0.3">
      <c r="A407" s="39"/>
      <c r="B407" s="41"/>
      <c r="C407" s="42"/>
      <c r="D407" s="43"/>
      <c r="E407" s="44"/>
      <c r="F407" s="128" t="s">
        <v>163</v>
      </c>
      <c r="G407" s="128"/>
      <c r="H407" s="128"/>
      <c r="I407" s="128"/>
      <c r="J407" s="22">
        <v>7</v>
      </c>
      <c r="K407" s="22">
        <v>9</v>
      </c>
      <c r="L407" s="15" t="s">
        <v>162</v>
      </c>
      <c r="M407" s="23" t="s">
        <v>2</v>
      </c>
      <c r="N407" s="24">
        <v>32238613.080000002</v>
      </c>
    </row>
    <row r="408" spans="1:14" ht="49.2" customHeight="1" x14ac:dyDescent="0.3">
      <c r="A408" s="39"/>
      <c r="B408" s="41"/>
      <c r="C408" s="42"/>
      <c r="D408" s="43"/>
      <c r="E408" s="44"/>
      <c r="F408" s="44"/>
      <c r="G408" s="128" t="s">
        <v>161</v>
      </c>
      <c r="H408" s="128"/>
      <c r="I408" s="128"/>
      <c r="J408" s="22">
        <v>7</v>
      </c>
      <c r="K408" s="22">
        <v>9</v>
      </c>
      <c r="L408" s="15" t="s">
        <v>160</v>
      </c>
      <c r="M408" s="23" t="s">
        <v>2</v>
      </c>
      <c r="N408" s="24">
        <v>3467349.09</v>
      </c>
    </row>
    <row r="409" spans="1:14" ht="102.6" customHeight="1" x14ac:dyDescent="0.3">
      <c r="A409" s="39"/>
      <c r="B409" s="41"/>
      <c r="C409" s="42"/>
      <c r="D409" s="43"/>
      <c r="E409" s="44"/>
      <c r="F409" s="44"/>
      <c r="G409" s="44"/>
      <c r="H409" s="127" t="s">
        <v>55</v>
      </c>
      <c r="I409" s="127"/>
      <c r="J409" s="22">
        <v>7</v>
      </c>
      <c r="K409" s="22">
        <v>9</v>
      </c>
      <c r="L409" s="15" t="s">
        <v>160</v>
      </c>
      <c r="M409" s="23">
        <v>100</v>
      </c>
      <c r="N409" s="24">
        <v>3036125.57</v>
      </c>
    </row>
    <row r="410" spans="1:14" ht="39" customHeight="1" x14ac:dyDescent="0.3">
      <c r="A410" s="39"/>
      <c r="B410" s="41"/>
      <c r="C410" s="42"/>
      <c r="D410" s="43"/>
      <c r="E410" s="44"/>
      <c r="F410" s="44"/>
      <c r="G410" s="44"/>
      <c r="H410" s="127" t="s">
        <v>11</v>
      </c>
      <c r="I410" s="127"/>
      <c r="J410" s="22">
        <v>7</v>
      </c>
      <c r="K410" s="22">
        <v>9</v>
      </c>
      <c r="L410" s="15" t="s">
        <v>160</v>
      </c>
      <c r="M410" s="23">
        <v>200</v>
      </c>
      <c r="N410" s="24">
        <v>430223.51999999996</v>
      </c>
    </row>
    <row r="411" spans="1:14" ht="33" customHeight="1" x14ac:dyDescent="0.3">
      <c r="A411" s="39"/>
      <c r="B411" s="41"/>
      <c r="C411" s="42"/>
      <c r="D411" s="43"/>
      <c r="E411" s="44"/>
      <c r="F411" s="44"/>
      <c r="G411" s="44"/>
      <c r="H411" s="127" t="s">
        <v>62</v>
      </c>
      <c r="I411" s="127"/>
      <c r="J411" s="22">
        <v>7</v>
      </c>
      <c r="K411" s="22">
        <v>9</v>
      </c>
      <c r="L411" s="15" t="s">
        <v>160</v>
      </c>
      <c r="M411" s="23">
        <v>800</v>
      </c>
      <c r="N411" s="24">
        <v>1000</v>
      </c>
    </row>
    <row r="412" spans="1:14" ht="38.4" customHeight="1" x14ac:dyDescent="0.3">
      <c r="A412" s="39"/>
      <c r="B412" s="41"/>
      <c r="C412" s="42"/>
      <c r="D412" s="43"/>
      <c r="E412" s="44"/>
      <c r="F412" s="44"/>
      <c r="G412" s="128" t="s">
        <v>159</v>
      </c>
      <c r="H412" s="128"/>
      <c r="I412" s="128"/>
      <c r="J412" s="22">
        <v>7</v>
      </c>
      <c r="K412" s="22">
        <v>9</v>
      </c>
      <c r="L412" s="15" t="s">
        <v>158</v>
      </c>
      <c r="M412" s="23" t="s">
        <v>2</v>
      </c>
      <c r="N412" s="24">
        <v>28771263.990000002</v>
      </c>
    </row>
    <row r="413" spans="1:14" ht="99" customHeight="1" x14ac:dyDescent="0.3">
      <c r="A413" s="39"/>
      <c r="B413" s="41"/>
      <c r="C413" s="42"/>
      <c r="D413" s="43"/>
      <c r="E413" s="44"/>
      <c r="F413" s="44"/>
      <c r="G413" s="44"/>
      <c r="H413" s="127" t="s">
        <v>55</v>
      </c>
      <c r="I413" s="127"/>
      <c r="J413" s="22">
        <v>7</v>
      </c>
      <c r="K413" s="22">
        <v>9</v>
      </c>
      <c r="L413" s="15" t="s">
        <v>158</v>
      </c>
      <c r="M413" s="23">
        <v>100</v>
      </c>
      <c r="N413" s="24">
        <v>24861379.23</v>
      </c>
    </row>
    <row r="414" spans="1:14" ht="37.799999999999997" customHeight="1" x14ac:dyDescent="0.3">
      <c r="A414" s="39"/>
      <c r="B414" s="41"/>
      <c r="C414" s="42"/>
      <c r="D414" s="43"/>
      <c r="E414" s="44"/>
      <c r="F414" s="44"/>
      <c r="G414" s="44"/>
      <c r="H414" s="127" t="s">
        <v>11</v>
      </c>
      <c r="I414" s="127"/>
      <c r="J414" s="22">
        <v>7</v>
      </c>
      <c r="K414" s="22">
        <v>9</v>
      </c>
      <c r="L414" s="15" t="s">
        <v>158</v>
      </c>
      <c r="M414" s="23">
        <v>200</v>
      </c>
      <c r="N414" s="24">
        <v>3904884.76</v>
      </c>
    </row>
    <row r="415" spans="1:14" ht="30.6" customHeight="1" x14ac:dyDescent="0.3">
      <c r="A415" s="39"/>
      <c r="B415" s="41"/>
      <c r="C415" s="42"/>
      <c r="D415" s="43"/>
      <c r="E415" s="44"/>
      <c r="F415" s="44"/>
      <c r="G415" s="44"/>
      <c r="H415" s="127" t="s">
        <v>62</v>
      </c>
      <c r="I415" s="127"/>
      <c r="J415" s="22">
        <v>7</v>
      </c>
      <c r="K415" s="22">
        <v>9</v>
      </c>
      <c r="L415" s="15" t="s">
        <v>158</v>
      </c>
      <c r="M415" s="23">
        <v>800</v>
      </c>
      <c r="N415" s="24">
        <v>5000</v>
      </c>
    </row>
    <row r="416" spans="1:14" ht="40.799999999999997" customHeight="1" x14ac:dyDescent="0.3">
      <c r="A416" s="39"/>
      <c r="B416" s="41"/>
      <c r="C416" s="42"/>
      <c r="D416" s="43"/>
      <c r="E416" s="128" t="s">
        <v>157</v>
      </c>
      <c r="F416" s="128"/>
      <c r="G416" s="128"/>
      <c r="H416" s="128"/>
      <c r="I416" s="128"/>
      <c r="J416" s="22">
        <v>7</v>
      </c>
      <c r="K416" s="22">
        <v>9</v>
      </c>
      <c r="L416" s="15" t="s">
        <v>156</v>
      </c>
      <c r="M416" s="23" t="s">
        <v>2</v>
      </c>
      <c r="N416" s="24">
        <v>599100</v>
      </c>
    </row>
    <row r="417" spans="1:14" ht="78.599999999999994" customHeight="1" x14ac:dyDescent="0.3">
      <c r="A417" s="39"/>
      <c r="B417" s="41"/>
      <c r="C417" s="42"/>
      <c r="D417" s="43"/>
      <c r="E417" s="44"/>
      <c r="F417" s="128" t="s">
        <v>155</v>
      </c>
      <c r="G417" s="128"/>
      <c r="H417" s="128"/>
      <c r="I417" s="128"/>
      <c r="J417" s="22">
        <v>7</v>
      </c>
      <c r="K417" s="22">
        <v>9</v>
      </c>
      <c r="L417" s="15" t="s">
        <v>154</v>
      </c>
      <c r="M417" s="23" t="s">
        <v>2</v>
      </c>
      <c r="N417" s="24">
        <v>576000</v>
      </c>
    </row>
    <row r="418" spans="1:14" ht="106.2" customHeight="1" x14ac:dyDescent="0.3">
      <c r="A418" s="39"/>
      <c r="B418" s="41"/>
      <c r="C418" s="42"/>
      <c r="D418" s="43"/>
      <c r="E418" s="44"/>
      <c r="F418" s="44"/>
      <c r="G418" s="128" t="s">
        <v>153</v>
      </c>
      <c r="H418" s="128"/>
      <c r="I418" s="128"/>
      <c r="J418" s="22">
        <v>7</v>
      </c>
      <c r="K418" s="22">
        <v>9</v>
      </c>
      <c r="L418" s="15" t="s">
        <v>152</v>
      </c>
      <c r="M418" s="23" t="s">
        <v>2</v>
      </c>
      <c r="N418" s="24">
        <v>57200</v>
      </c>
    </row>
    <row r="419" spans="1:14" ht="45" customHeight="1" x14ac:dyDescent="0.3">
      <c r="A419" s="39"/>
      <c r="B419" s="41"/>
      <c r="C419" s="42"/>
      <c r="D419" s="43"/>
      <c r="E419" s="44"/>
      <c r="F419" s="44"/>
      <c r="G419" s="44"/>
      <c r="H419" s="127" t="s">
        <v>11</v>
      </c>
      <c r="I419" s="127"/>
      <c r="J419" s="22">
        <v>7</v>
      </c>
      <c r="K419" s="22">
        <v>9</v>
      </c>
      <c r="L419" s="15" t="s">
        <v>152</v>
      </c>
      <c r="M419" s="23">
        <v>200</v>
      </c>
      <c r="N419" s="24">
        <v>57200</v>
      </c>
    </row>
    <row r="420" spans="1:14" ht="60.6" customHeight="1" x14ac:dyDescent="0.3">
      <c r="A420" s="39"/>
      <c r="B420" s="41"/>
      <c r="C420" s="42"/>
      <c r="D420" s="43"/>
      <c r="E420" s="44"/>
      <c r="F420" s="44"/>
      <c r="G420" s="128" t="s">
        <v>151</v>
      </c>
      <c r="H420" s="128"/>
      <c r="I420" s="128"/>
      <c r="J420" s="22">
        <v>7</v>
      </c>
      <c r="K420" s="22">
        <v>9</v>
      </c>
      <c r="L420" s="15" t="s">
        <v>150</v>
      </c>
      <c r="M420" s="23" t="s">
        <v>2</v>
      </c>
      <c r="N420" s="24">
        <v>116200</v>
      </c>
    </row>
    <row r="421" spans="1:14" ht="53.4" customHeight="1" x14ac:dyDescent="0.3">
      <c r="A421" s="39"/>
      <c r="B421" s="41"/>
      <c r="C421" s="42"/>
      <c r="D421" s="43"/>
      <c r="E421" s="44"/>
      <c r="F421" s="44"/>
      <c r="G421" s="44"/>
      <c r="H421" s="127" t="s">
        <v>11</v>
      </c>
      <c r="I421" s="127"/>
      <c r="J421" s="22">
        <v>7</v>
      </c>
      <c r="K421" s="22">
        <v>9</v>
      </c>
      <c r="L421" s="15" t="s">
        <v>150</v>
      </c>
      <c r="M421" s="23">
        <v>200</v>
      </c>
      <c r="N421" s="24">
        <v>116200</v>
      </c>
    </row>
    <row r="422" spans="1:14" ht="108" customHeight="1" x14ac:dyDescent="0.3">
      <c r="A422" s="39"/>
      <c r="B422" s="41"/>
      <c r="C422" s="42"/>
      <c r="D422" s="43"/>
      <c r="E422" s="44"/>
      <c r="F422" s="44"/>
      <c r="G422" s="128" t="s">
        <v>149</v>
      </c>
      <c r="H422" s="128"/>
      <c r="I422" s="128"/>
      <c r="J422" s="22">
        <v>7</v>
      </c>
      <c r="K422" s="22">
        <v>9</v>
      </c>
      <c r="L422" s="15" t="s">
        <v>148</v>
      </c>
      <c r="M422" s="23" t="s">
        <v>2</v>
      </c>
      <c r="N422" s="24">
        <v>59981.35</v>
      </c>
    </row>
    <row r="423" spans="1:14" ht="42" customHeight="1" x14ac:dyDescent="0.3">
      <c r="A423" s="39"/>
      <c r="B423" s="41"/>
      <c r="C423" s="42"/>
      <c r="D423" s="43"/>
      <c r="E423" s="44"/>
      <c r="F423" s="44"/>
      <c r="G423" s="44"/>
      <c r="H423" s="127" t="s">
        <v>11</v>
      </c>
      <c r="I423" s="127"/>
      <c r="J423" s="22">
        <v>7</v>
      </c>
      <c r="K423" s="22">
        <v>9</v>
      </c>
      <c r="L423" s="15" t="s">
        <v>148</v>
      </c>
      <c r="M423" s="23">
        <v>200</v>
      </c>
      <c r="N423" s="24">
        <v>59981.35</v>
      </c>
    </row>
    <row r="424" spans="1:14" ht="84" customHeight="1" x14ac:dyDescent="0.3">
      <c r="A424" s="39"/>
      <c r="B424" s="41"/>
      <c r="C424" s="42"/>
      <c r="D424" s="43"/>
      <c r="E424" s="44"/>
      <c r="F424" s="44"/>
      <c r="G424" s="128" t="s">
        <v>147</v>
      </c>
      <c r="H424" s="128"/>
      <c r="I424" s="128"/>
      <c r="J424" s="22">
        <v>7</v>
      </c>
      <c r="K424" s="22">
        <v>9</v>
      </c>
      <c r="L424" s="15" t="s">
        <v>146</v>
      </c>
      <c r="M424" s="23" t="s">
        <v>2</v>
      </c>
      <c r="N424" s="24">
        <v>120500</v>
      </c>
    </row>
    <row r="425" spans="1:14" ht="52.8" customHeight="1" x14ac:dyDescent="0.3">
      <c r="A425" s="39"/>
      <c r="B425" s="41"/>
      <c r="C425" s="42"/>
      <c r="D425" s="43"/>
      <c r="E425" s="44"/>
      <c r="F425" s="44"/>
      <c r="G425" s="44"/>
      <c r="H425" s="127" t="s">
        <v>11</v>
      </c>
      <c r="I425" s="127"/>
      <c r="J425" s="22">
        <v>7</v>
      </c>
      <c r="K425" s="22">
        <v>9</v>
      </c>
      <c r="L425" s="15" t="s">
        <v>146</v>
      </c>
      <c r="M425" s="23">
        <v>200</v>
      </c>
      <c r="N425" s="24">
        <v>120500</v>
      </c>
    </row>
    <row r="426" spans="1:14" ht="57" customHeight="1" x14ac:dyDescent="0.3">
      <c r="A426" s="39"/>
      <c r="B426" s="41"/>
      <c r="C426" s="42"/>
      <c r="D426" s="43"/>
      <c r="E426" s="44"/>
      <c r="F426" s="44"/>
      <c r="G426" s="128" t="s">
        <v>145</v>
      </c>
      <c r="H426" s="128"/>
      <c r="I426" s="128"/>
      <c r="J426" s="22">
        <v>7</v>
      </c>
      <c r="K426" s="22">
        <v>9</v>
      </c>
      <c r="L426" s="15" t="s">
        <v>144</v>
      </c>
      <c r="M426" s="23" t="s">
        <v>2</v>
      </c>
      <c r="N426" s="24">
        <v>19000</v>
      </c>
    </row>
    <row r="427" spans="1:14" ht="46.2" customHeight="1" x14ac:dyDescent="0.3">
      <c r="A427" s="39"/>
      <c r="B427" s="41"/>
      <c r="C427" s="42"/>
      <c r="D427" s="43"/>
      <c r="E427" s="44"/>
      <c r="F427" s="44"/>
      <c r="G427" s="44"/>
      <c r="H427" s="127" t="s">
        <v>11</v>
      </c>
      <c r="I427" s="127"/>
      <c r="J427" s="22">
        <v>7</v>
      </c>
      <c r="K427" s="22">
        <v>9</v>
      </c>
      <c r="L427" s="15" t="s">
        <v>144</v>
      </c>
      <c r="M427" s="23">
        <v>200</v>
      </c>
      <c r="N427" s="24">
        <v>19000</v>
      </c>
    </row>
    <row r="428" spans="1:14" ht="52.8" customHeight="1" x14ac:dyDescent="0.3">
      <c r="A428" s="39"/>
      <c r="B428" s="41"/>
      <c r="C428" s="42"/>
      <c r="D428" s="43"/>
      <c r="E428" s="44"/>
      <c r="F428" s="44"/>
      <c r="G428" s="128" t="s">
        <v>143</v>
      </c>
      <c r="H428" s="128"/>
      <c r="I428" s="128"/>
      <c r="J428" s="22">
        <v>7</v>
      </c>
      <c r="K428" s="22">
        <v>9</v>
      </c>
      <c r="L428" s="15" t="s">
        <v>142</v>
      </c>
      <c r="M428" s="23" t="s">
        <v>2</v>
      </c>
      <c r="N428" s="24">
        <v>19714.150000000001</v>
      </c>
    </row>
    <row r="429" spans="1:14" ht="42" customHeight="1" x14ac:dyDescent="0.3">
      <c r="A429" s="39"/>
      <c r="B429" s="41"/>
      <c r="C429" s="42"/>
      <c r="D429" s="43"/>
      <c r="E429" s="44"/>
      <c r="F429" s="44"/>
      <c r="G429" s="44"/>
      <c r="H429" s="127" t="s">
        <v>11</v>
      </c>
      <c r="I429" s="127"/>
      <c r="J429" s="22">
        <v>7</v>
      </c>
      <c r="K429" s="22">
        <v>9</v>
      </c>
      <c r="L429" s="15" t="s">
        <v>142</v>
      </c>
      <c r="M429" s="23">
        <v>200</v>
      </c>
      <c r="N429" s="24">
        <v>19714.150000000001</v>
      </c>
    </row>
    <row r="430" spans="1:14" ht="43.2" customHeight="1" x14ac:dyDescent="0.3">
      <c r="A430" s="39"/>
      <c r="B430" s="41"/>
      <c r="C430" s="42"/>
      <c r="D430" s="43"/>
      <c r="E430" s="44"/>
      <c r="F430" s="44"/>
      <c r="G430" s="128" t="s">
        <v>141</v>
      </c>
      <c r="H430" s="128"/>
      <c r="I430" s="128"/>
      <c r="J430" s="22">
        <v>7</v>
      </c>
      <c r="K430" s="22">
        <v>9</v>
      </c>
      <c r="L430" s="15" t="s">
        <v>140</v>
      </c>
      <c r="M430" s="23" t="s">
        <v>2</v>
      </c>
      <c r="N430" s="24">
        <v>88295.65</v>
      </c>
    </row>
    <row r="431" spans="1:14" ht="35.4" customHeight="1" x14ac:dyDescent="0.3">
      <c r="A431" s="39"/>
      <c r="B431" s="41"/>
      <c r="C431" s="42"/>
      <c r="D431" s="43"/>
      <c r="E431" s="44"/>
      <c r="F431" s="44"/>
      <c r="G431" s="44"/>
      <c r="H431" s="127" t="s">
        <v>11</v>
      </c>
      <c r="I431" s="127"/>
      <c r="J431" s="22">
        <v>7</v>
      </c>
      <c r="K431" s="22">
        <v>9</v>
      </c>
      <c r="L431" s="15" t="s">
        <v>140</v>
      </c>
      <c r="M431" s="23">
        <v>200</v>
      </c>
      <c r="N431" s="24">
        <v>88295.65</v>
      </c>
    </row>
    <row r="432" spans="1:14" ht="59.4" customHeight="1" x14ac:dyDescent="0.3">
      <c r="A432" s="39"/>
      <c r="B432" s="41"/>
      <c r="C432" s="42"/>
      <c r="D432" s="43"/>
      <c r="E432" s="44"/>
      <c r="F432" s="44"/>
      <c r="G432" s="128" t="s">
        <v>139</v>
      </c>
      <c r="H432" s="128"/>
      <c r="I432" s="128"/>
      <c r="J432" s="22">
        <v>7</v>
      </c>
      <c r="K432" s="22">
        <v>9</v>
      </c>
      <c r="L432" s="15" t="s">
        <v>138</v>
      </c>
      <c r="M432" s="23" t="s">
        <v>2</v>
      </c>
      <c r="N432" s="24">
        <v>14680.75</v>
      </c>
    </row>
    <row r="433" spans="1:14" ht="39.6" customHeight="1" x14ac:dyDescent="0.3">
      <c r="A433" s="39"/>
      <c r="B433" s="41"/>
      <c r="C433" s="42"/>
      <c r="D433" s="43"/>
      <c r="E433" s="44"/>
      <c r="F433" s="44"/>
      <c r="G433" s="44"/>
      <c r="H433" s="127" t="s">
        <v>11</v>
      </c>
      <c r="I433" s="127"/>
      <c r="J433" s="22">
        <v>7</v>
      </c>
      <c r="K433" s="22">
        <v>9</v>
      </c>
      <c r="L433" s="15" t="s">
        <v>138</v>
      </c>
      <c r="M433" s="23">
        <v>200</v>
      </c>
      <c r="N433" s="24">
        <v>14680.75</v>
      </c>
    </row>
    <row r="434" spans="1:14" ht="61.2" customHeight="1" x14ac:dyDescent="0.3">
      <c r="A434" s="39"/>
      <c r="B434" s="41"/>
      <c r="C434" s="42"/>
      <c r="D434" s="43"/>
      <c r="E434" s="44"/>
      <c r="F434" s="44"/>
      <c r="G434" s="128" t="s">
        <v>137</v>
      </c>
      <c r="H434" s="128"/>
      <c r="I434" s="128"/>
      <c r="J434" s="22">
        <v>7</v>
      </c>
      <c r="K434" s="22">
        <v>9</v>
      </c>
      <c r="L434" s="15" t="s">
        <v>136</v>
      </c>
      <c r="M434" s="23" t="s">
        <v>2</v>
      </c>
      <c r="N434" s="24">
        <v>12747.35</v>
      </c>
    </row>
    <row r="435" spans="1:14" ht="42.6" customHeight="1" x14ac:dyDescent="0.3">
      <c r="A435" s="39"/>
      <c r="B435" s="41"/>
      <c r="C435" s="42"/>
      <c r="D435" s="43"/>
      <c r="E435" s="44"/>
      <c r="F435" s="44"/>
      <c r="G435" s="44"/>
      <c r="H435" s="127" t="s">
        <v>11</v>
      </c>
      <c r="I435" s="127"/>
      <c r="J435" s="22">
        <v>7</v>
      </c>
      <c r="K435" s="22">
        <v>9</v>
      </c>
      <c r="L435" s="15" t="s">
        <v>136</v>
      </c>
      <c r="M435" s="23">
        <v>200</v>
      </c>
      <c r="N435" s="24">
        <v>12747.35</v>
      </c>
    </row>
    <row r="436" spans="1:14" ht="56.4" customHeight="1" x14ac:dyDescent="0.3">
      <c r="A436" s="39"/>
      <c r="B436" s="41"/>
      <c r="C436" s="42"/>
      <c r="D436" s="43"/>
      <c r="E436" s="44"/>
      <c r="F436" s="44"/>
      <c r="G436" s="128" t="s">
        <v>135</v>
      </c>
      <c r="H436" s="128"/>
      <c r="I436" s="128"/>
      <c r="J436" s="22">
        <v>7</v>
      </c>
      <c r="K436" s="22">
        <v>9</v>
      </c>
      <c r="L436" s="15" t="s">
        <v>134</v>
      </c>
      <c r="M436" s="23" t="s">
        <v>2</v>
      </c>
      <c r="N436" s="24">
        <v>3000</v>
      </c>
    </row>
    <row r="437" spans="1:14" ht="40.799999999999997" customHeight="1" x14ac:dyDescent="0.3">
      <c r="A437" s="39"/>
      <c r="B437" s="41"/>
      <c r="C437" s="42"/>
      <c r="D437" s="43"/>
      <c r="E437" s="44"/>
      <c r="F437" s="44"/>
      <c r="G437" s="44"/>
      <c r="H437" s="127" t="s">
        <v>11</v>
      </c>
      <c r="I437" s="127"/>
      <c r="J437" s="22">
        <v>7</v>
      </c>
      <c r="K437" s="22">
        <v>9</v>
      </c>
      <c r="L437" s="15" t="s">
        <v>134</v>
      </c>
      <c r="M437" s="23">
        <v>200</v>
      </c>
      <c r="N437" s="24">
        <v>3000</v>
      </c>
    </row>
    <row r="438" spans="1:14" ht="99.6" customHeight="1" x14ac:dyDescent="0.3">
      <c r="A438" s="39"/>
      <c r="B438" s="41"/>
      <c r="C438" s="42"/>
      <c r="D438" s="43"/>
      <c r="E438" s="44"/>
      <c r="F438" s="44"/>
      <c r="G438" s="128" t="s">
        <v>133</v>
      </c>
      <c r="H438" s="128"/>
      <c r="I438" s="128"/>
      <c r="J438" s="22">
        <v>7</v>
      </c>
      <c r="K438" s="22">
        <v>9</v>
      </c>
      <c r="L438" s="15" t="s">
        <v>132</v>
      </c>
      <c r="M438" s="23" t="s">
        <v>2</v>
      </c>
      <c r="N438" s="24">
        <v>14680.75</v>
      </c>
    </row>
    <row r="439" spans="1:14" ht="40.799999999999997" customHeight="1" x14ac:dyDescent="0.3">
      <c r="A439" s="39"/>
      <c r="B439" s="41"/>
      <c r="C439" s="42"/>
      <c r="D439" s="43"/>
      <c r="E439" s="44"/>
      <c r="F439" s="44"/>
      <c r="G439" s="44"/>
      <c r="H439" s="127" t="s">
        <v>11</v>
      </c>
      <c r="I439" s="127"/>
      <c r="J439" s="22">
        <v>7</v>
      </c>
      <c r="K439" s="22">
        <v>9</v>
      </c>
      <c r="L439" s="15" t="s">
        <v>132</v>
      </c>
      <c r="M439" s="23">
        <v>200</v>
      </c>
      <c r="N439" s="24">
        <v>14680.75</v>
      </c>
    </row>
    <row r="440" spans="1:14" ht="42.6" customHeight="1" x14ac:dyDescent="0.3">
      <c r="A440" s="39"/>
      <c r="B440" s="41"/>
      <c r="C440" s="42"/>
      <c r="D440" s="43"/>
      <c r="E440" s="44"/>
      <c r="F440" s="44"/>
      <c r="G440" s="128" t="s">
        <v>131</v>
      </c>
      <c r="H440" s="128"/>
      <c r="I440" s="128"/>
      <c r="J440" s="22">
        <v>7</v>
      </c>
      <c r="K440" s="22">
        <v>9</v>
      </c>
      <c r="L440" s="15" t="s">
        <v>130</v>
      </c>
      <c r="M440" s="23" t="s">
        <v>2</v>
      </c>
      <c r="N440" s="24">
        <v>50000</v>
      </c>
    </row>
    <row r="441" spans="1:14" ht="26.4" customHeight="1" x14ac:dyDescent="0.3">
      <c r="A441" s="39"/>
      <c r="B441" s="41"/>
      <c r="C441" s="42"/>
      <c r="D441" s="43"/>
      <c r="E441" s="44"/>
      <c r="F441" s="44"/>
      <c r="G441" s="44"/>
      <c r="H441" s="127" t="s">
        <v>62</v>
      </c>
      <c r="I441" s="127"/>
      <c r="J441" s="22">
        <v>7</v>
      </c>
      <c r="K441" s="22">
        <v>9</v>
      </c>
      <c r="L441" s="15" t="s">
        <v>130</v>
      </c>
      <c r="M441" s="23">
        <v>800</v>
      </c>
      <c r="N441" s="24">
        <v>50000</v>
      </c>
    </row>
    <row r="442" spans="1:14" ht="54" customHeight="1" x14ac:dyDescent="0.3">
      <c r="A442" s="39"/>
      <c r="B442" s="41"/>
      <c r="C442" s="42"/>
      <c r="D442" s="43"/>
      <c r="E442" s="44"/>
      <c r="F442" s="128" t="s">
        <v>129</v>
      </c>
      <c r="G442" s="128"/>
      <c r="H442" s="128"/>
      <c r="I442" s="128"/>
      <c r="J442" s="22">
        <v>7</v>
      </c>
      <c r="K442" s="22">
        <v>9</v>
      </c>
      <c r="L442" s="15" t="s">
        <v>128</v>
      </c>
      <c r="M442" s="23" t="s">
        <v>2</v>
      </c>
      <c r="N442" s="24">
        <v>23100</v>
      </c>
    </row>
    <row r="443" spans="1:14" ht="41.4" customHeight="1" x14ac:dyDescent="0.3">
      <c r="A443" s="39"/>
      <c r="B443" s="41"/>
      <c r="C443" s="42"/>
      <c r="D443" s="43"/>
      <c r="E443" s="44"/>
      <c r="F443" s="44"/>
      <c r="G443" s="128" t="s">
        <v>127</v>
      </c>
      <c r="H443" s="128"/>
      <c r="I443" s="128"/>
      <c r="J443" s="22">
        <v>7</v>
      </c>
      <c r="K443" s="22">
        <v>9</v>
      </c>
      <c r="L443" s="15" t="s">
        <v>126</v>
      </c>
      <c r="M443" s="23" t="s">
        <v>2</v>
      </c>
      <c r="N443" s="24">
        <v>2200</v>
      </c>
    </row>
    <row r="444" spans="1:14" ht="37.799999999999997" customHeight="1" x14ac:dyDescent="0.3">
      <c r="A444" s="39"/>
      <c r="B444" s="41"/>
      <c r="C444" s="42"/>
      <c r="D444" s="43"/>
      <c r="E444" s="44"/>
      <c r="F444" s="44"/>
      <c r="G444" s="44"/>
      <c r="H444" s="127" t="s">
        <v>11</v>
      </c>
      <c r="I444" s="127"/>
      <c r="J444" s="22">
        <v>7</v>
      </c>
      <c r="K444" s="22">
        <v>9</v>
      </c>
      <c r="L444" s="15" t="s">
        <v>126</v>
      </c>
      <c r="M444" s="23">
        <v>200</v>
      </c>
      <c r="N444" s="24">
        <v>2200</v>
      </c>
    </row>
    <row r="445" spans="1:14" ht="21.6" customHeight="1" x14ac:dyDescent="0.3">
      <c r="A445" s="39"/>
      <c r="B445" s="41"/>
      <c r="C445" s="42"/>
      <c r="D445" s="43"/>
      <c r="E445" s="44"/>
      <c r="F445" s="44"/>
      <c r="G445" s="128" t="s">
        <v>125</v>
      </c>
      <c r="H445" s="128"/>
      <c r="I445" s="128"/>
      <c r="J445" s="22">
        <v>7</v>
      </c>
      <c r="K445" s="22">
        <v>9</v>
      </c>
      <c r="L445" s="15" t="s">
        <v>124</v>
      </c>
      <c r="M445" s="23" t="s">
        <v>2</v>
      </c>
      <c r="N445" s="24">
        <v>6000</v>
      </c>
    </row>
    <row r="446" spans="1:14" ht="39.6" customHeight="1" x14ac:dyDescent="0.3">
      <c r="A446" s="39"/>
      <c r="B446" s="41"/>
      <c r="C446" s="42"/>
      <c r="D446" s="43"/>
      <c r="E446" s="44"/>
      <c r="F446" s="44"/>
      <c r="G446" s="44"/>
      <c r="H446" s="127" t="s">
        <v>11</v>
      </c>
      <c r="I446" s="127"/>
      <c r="J446" s="22">
        <v>7</v>
      </c>
      <c r="K446" s="22">
        <v>9</v>
      </c>
      <c r="L446" s="15" t="s">
        <v>124</v>
      </c>
      <c r="M446" s="23">
        <v>200</v>
      </c>
      <c r="N446" s="24">
        <v>6000</v>
      </c>
    </row>
    <row r="447" spans="1:14" ht="51.6" customHeight="1" x14ac:dyDescent="0.3">
      <c r="A447" s="39"/>
      <c r="B447" s="41"/>
      <c r="C447" s="42"/>
      <c r="D447" s="43"/>
      <c r="E447" s="44"/>
      <c r="F447" s="44"/>
      <c r="G447" s="128" t="s">
        <v>123</v>
      </c>
      <c r="H447" s="128"/>
      <c r="I447" s="128"/>
      <c r="J447" s="22">
        <v>7</v>
      </c>
      <c r="K447" s="22">
        <v>9</v>
      </c>
      <c r="L447" s="15" t="s">
        <v>122</v>
      </c>
      <c r="M447" s="23" t="s">
        <v>2</v>
      </c>
      <c r="N447" s="24">
        <v>12200</v>
      </c>
    </row>
    <row r="448" spans="1:14" ht="42" customHeight="1" x14ac:dyDescent="0.3">
      <c r="A448" s="39"/>
      <c r="B448" s="41"/>
      <c r="C448" s="42"/>
      <c r="D448" s="43"/>
      <c r="E448" s="44"/>
      <c r="F448" s="44"/>
      <c r="G448" s="44"/>
      <c r="H448" s="127" t="s">
        <v>11</v>
      </c>
      <c r="I448" s="127"/>
      <c r="J448" s="22">
        <v>7</v>
      </c>
      <c r="K448" s="22">
        <v>9</v>
      </c>
      <c r="L448" s="15" t="s">
        <v>122</v>
      </c>
      <c r="M448" s="23">
        <v>200</v>
      </c>
      <c r="N448" s="24">
        <v>12200</v>
      </c>
    </row>
    <row r="449" spans="1:14" ht="41.4" customHeight="1" x14ac:dyDescent="0.3">
      <c r="A449" s="39"/>
      <c r="B449" s="41"/>
      <c r="C449" s="42"/>
      <c r="D449" s="43"/>
      <c r="E449" s="44"/>
      <c r="F449" s="44"/>
      <c r="G449" s="128" t="s">
        <v>121</v>
      </c>
      <c r="H449" s="128"/>
      <c r="I449" s="128"/>
      <c r="J449" s="22">
        <v>7</v>
      </c>
      <c r="K449" s="22">
        <v>9</v>
      </c>
      <c r="L449" s="15" t="s">
        <v>120</v>
      </c>
      <c r="M449" s="23" t="s">
        <v>2</v>
      </c>
      <c r="N449" s="24">
        <v>2700</v>
      </c>
    </row>
    <row r="450" spans="1:14" ht="44.4" customHeight="1" x14ac:dyDescent="0.3">
      <c r="A450" s="39"/>
      <c r="B450" s="41"/>
      <c r="C450" s="42"/>
      <c r="D450" s="43"/>
      <c r="E450" s="44"/>
      <c r="F450" s="44"/>
      <c r="G450" s="44"/>
      <c r="H450" s="127" t="s">
        <v>11</v>
      </c>
      <c r="I450" s="127"/>
      <c r="J450" s="22">
        <v>7</v>
      </c>
      <c r="K450" s="22">
        <v>9</v>
      </c>
      <c r="L450" s="15" t="s">
        <v>120</v>
      </c>
      <c r="M450" s="23">
        <v>200</v>
      </c>
      <c r="N450" s="24">
        <v>2700</v>
      </c>
    </row>
    <row r="451" spans="1:14" ht="27.6" customHeight="1" x14ac:dyDescent="0.3">
      <c r="A451" s="39"/>
      <c r="B451" s="41"/>
      <c r="C451" s="130" t="s">
        <v>119</v>
      </c>
      <c r="D451" s="130"/>
      <c r="E451" s="130"/>
      <c r="F451" s="130"/>
      <c r="G451" s="130"/>
      <c r="H451" s="130"/>
      <c r="I451" s="130"/>
      <c r="J451" s="18">
        <v>8</v>
      </c>
      <c r="K451" s="18">
        <v>0</v>
      </c>
      <c r="L451" s="19" t="s">
        <v>2</v>
      </c>
      <c r="M451" s="20" t="s">
        <v>2</v>
      </c>
      <c r="N451" s="21">
        <v>67514514.879999995</v>
      </c>
    </row>
    <row r="452" spans="1:14" ht="26.4" customHeight="1" x14ac:dyDescent="0.3">
      <c r="A452" s="39"/>
      <c r="B452" s="41"/>
      <c r="C452" s="42"/>
      <c r="D452" s="129" t="s">
        <v>118</v>
      </c>
      <c r="E452" s="129"/>
      <c r="F452" s="129"/>
      <c r="G452" s="129"/>
      <c r="H452" s="129"/>
      <c r="I452" s="129"/>
      <c r="J452" s="22">
        <v>8</v>
      </c>
      <c r="K452" s="22">
        <v>1</v>
      </c>
      <c r="L452" s="15" t="s">
        <v>2</v>
      </c>
      <c r="M452" s="23" t="s">
        <v>2</v>
      </c>
      <c r="N452" s="24">
        <v>55475863.930000007</v>
      </c>
    </row>
    <row r="453" spans="1:14" ht="42" customHeight="1" x14ac:dyDescent="0.3">
      <c r="A453" s="39"/>
      <c r="B453" s="41"/>
      <c r="C453" s="42"/>
      <c r="D453" s="43"/>
      <c r="E453" s="128" t="s">
        <v>105</v>
      </c>
      <c r="F453" s="128"/>
      <c r="G453" s="128"/>
      <c r="H453" s="128"/>
      <c r="I453" s="128"/>
      <c r="J453" s="22">
        <v>8</v>
      </c>
      <c r="K453" s="22">
        <v>1</v>
      </c>
      <c r="L453" s="15" t="s">
        <v>104</v>
      </c>
      <c r="M453" s="23" t="s">
        <v>2</v>
      </c>
      <c r="N453" s="24">
        <v>55475863.930000007</v>
      </c>
    </row>
    <row r="454" spans="1:14" ht="58.8" customHeight="1" x14ac:dyDescent="0.3">
      <c r="A454" s="39"/>
      <c r="B454" s="41"/>
      <c r="C454" s="42"/>
      <c r="D454" s="43"/>
      <c r="E454" s="44"/>
      <c r="F454" s="128" t="s">
        <v>103</v>
      </c>
      <c r="G454" s="128"/>
      <c r="H454" s="128"/>
      <c r="I454" s="128"/>
      <c r="J454" s="22">
        <v>8</v>
      </c>
      <c r="K454" s="22">
        <v>1</v>
      </c>
      <c r="L454" s="15" t="s">
        <v>102</v>
      </c>
      <c r="M454" s="23" t="s">
        <v>2</v>
      </c>
      <c r="N454" s="24">
        <v>55475863.930000007</v>
      </c>
    </row>
    <row r="455" spans="1:14" ht="142.80000000000001" customHeight="1" x14ac:dyDescent="0.3">
      <c r="A455" s="39"/>
      <c r="B455" s="41"/>
      <c r="C455" s="42"/>
      <c r="D455" s="43"/>
      <c r="E455" s="44"/>
      <c r="F455" s="44"/>
      <c r="G455" s="128" t="s">
        <v>51</v>
      </c>
      <c r="H455" s="128"/>
      <c r="I455" s="128"/>
      <c r="J455" s="22">
        <v>8</v>
      </c>
      <c r="K455" s="22">
        <v>1</v>
      </c>
      <c r="L455" s="15" t="s">
        <v>117</v>
      </c>
      <c r="M455" s="23" t="s">
        <v>2</v>
      </c>
      <c r="N455" s="24">
        <v>352840</v>
      </c>
    </row>
    <row r="456" spans="1:14" ht="66" customHeight="1" x14ac:dyDescent="0.3">
      <c r="A456" s="39"/>
      <c r="B456" s="41"/>
      <c r="C456" s="42"/>
      <c r="D456" s="43"/>
      <c r="E456" s="44"/>
      <c r="F456" s="44"/>
      <c r="G456" s="44"/>
      <c r="H456" s="127" t="s">
        <v>27</v>
      </c>
      <c r="I456" s="127"/>
      <c r="J456" s="22">
        <v>8</v>
      </c>
      <c r="K456" s="22">
        <v>1</v>
      </c>
      <c r="L456" s="15" t="s">
        <v>117</v>
      </c>
      <c r="M456" s="23">
        <v>600</v>
      </c>
      <c r="N456" s="24">
        <v>352840</v>
      </c>
    </row>
    <row r="457" spans="1:14" ht="62.4" customHeight="1" x14ac:dyDescent="0.3">
      <c r="A457" s="39"/>
      <c r="B457" s="41"/>
      <c r="C457" s="42"/>
      <c r="D457" s="43"/>
      <c r="E457" s="44"/>
      <c r="F457" s="44"/>
      <c r="G457" s="128" t="s">
        <v>116</v>
      </c>
      <c r="H457" s="128"/>
      <c r="I457" s="128"/>
      <c r="J457" s="22">
        <v>8</v>
      </c>
      <c r="K457" s="22">
        <v>1</v>
      </c>
      <c r="L457" s="15" t="s">
        <v>115</v>
      </c>
      <c r="M457" s="23" t="s">
        <v>2</v>
      </c>
      <c r="N457" s="24">
        <v>15730954.210000001</v>
      </c>
    </row>
    <row r="458" spans="1:14" ht="58.8" customHeight="1" x14ac:dyDescent="0.3">
      <c r="A458" s="39"/>
      <c r="B458" s="41"/>
      <c r="C458" s="42"/>
      <c r="D458" s="43"/>
      <c r="E458" s="44"/>
      <c r="F458" s="44"/>
      <c r="G458" s="44"/>
      <c r="H458" s="127" t="s">
        <v>27</v>
      </c>
      <c r="I458" s="127"/>
      <c r="J458" s="22">
        <v>8</v>
      </c>
      <c r="K458" s="22">
        <v>1</v>
      </c>
      <c r="L458" s="15" t="s">
        <v>115</v>
      </c>
      <c r="M458" s="23">
        <v>600</v>
      </c>
      <c r="N458" s="24">
        <v>15730954.210000001</v>
      </c>
    </row>
    <row r="459" spans="1:14" ht="48.6" customHeight="1" x14ac:dyDescent="0.3">
      <c r="A459" s="39"/>
      <c r="B459" s="41"/>
      <c r="C459" s="42"/>
      <c r="D459" s="43"/>
      <c r="E459" s="44"/>
      <c r="F459" s="44"/>
      <c r="G459" s="128" t="s">
        <v>114</v>
      </c>
      <c r="H459" s="128"/>
      <c r="I459" s="128"/>
      <c r="J459" s="22">
        <v>8</v>
      </c>
      <c r="K459" s="22">
        <v>1</v>
      </c>
      <c r="L459" s="15" t="s">
        <v>113</v>
      </c>
      <c r="M459" s="23" t="s">
        <v>2</v>
      </c>
      <c r="N459" s="24">
        <v>2970650.79</v>
      </c>
    </row>
    <row r="460" spans="1:14" ht="63" customHeight="1" x14ac:dyDescent="0.3">
      <c r="A460" s="39"/>
      <c r="B460" s="41"/>
      <c r="C460" s="42"/>
      <c r="D460" s="43"/>
      <c r="E460" s="44"/>
      <c r="F460" s="44"/>
      <c r="G460" s="44"/>
      <c r="H460" s="127" t="s">
        <v>27</v>
      </c>
      <c r="I460" s="127"/>
      <c r="J460" s="22">
        <v>8</v>
      </c>
      <c r="K460" s="22">
        <v>1</v>
      </c>
      <c r="L460" s="15" t="s">
        <v>113</v>
      </c>
      <c r="M460" s="23">
        <v>600</v>
      </c>
      <c r="N460" s="24">
        <v>2970650.79</v>
      </c>
    </row>
    <row r="461" spans="1:14" ht="34.799999999999997" customHeight="1" x14ac:dyDescent="0.3">
      <c r="A461" s="39"/>
      <c r="B461" s="41"/>
      <c r="C461" s="42"/>
      <c r="D461" s="43"/>
      <c r="E461" s="44"/>
      <c r="F461" s="44"/>
      <c r="G461" s="128" t="s">
        <v>112</v>
      </c>
      <c r="H461" s="128"/>
      <c r="I461" s="128"/>
      <c r="J461" s="22">
        <v>8</v>
      </c>
      <c r="K461" s="22">
        <v>1</v>
      </c>
      <c r="L461" s="15" t="s">
        <v>111</v>
      </c>
      <c r="M461" s="23" t="s">
        <v>2</v>
      </c>
      <c r="N461" s="24">
        <v>8796315.9600000009</v>
      </c>
    </row>
    <row r="462" spans="1:14" ht="40.799999999999997" customHeight="1" x14ac:dyDescent="0.3">
      <c r="A462" s="39"/>
      <c r="B462" s="41"/>
      <c r="C462" s="42"/>
      <c r="D462" s="43"/>
      <c r="E462" s="44"/>
      <c r="F462" s="44"/>
      <c r="G462" s="44"/>
      <c r="H462" s="127" t="s">
        <v>27</v>
      </c>
      <c r="I462" s="127"/>
      <c r="J462" s="22">
        <v>8</v>
      </c>
      <c r="K462" s="22">
        <v>1</v>
      </c>
      <c r="L462" s="15" t="s">
        <v>111</v>
      </c>
      <c r="M462" s="23">
        <v>600</v>
      </c>
      <c r="N462" s="24">
        <v>8796315.9600000009</v>
      </c>
    </row>
    <row r="463" spans="1:14" ht="40.200000000000003" customHeight="1" x14ac:dyDescent="0.3">
      <c r="A463" s="39"/>
      <c r="B463" s="41"/>
      <c r="C463" s="42"/>
      <c r="D463" s="43"/>
      <c r="E463" s="44"/>
      <c r="F463" s="44"/>
      <c r="G463" s="128" t="s">
        <v>110</v>
      </c>
      <c r="H463" s="128"/>
      <c r="I463" s="128"/>
      <c r="J463" s="22">
        <v>8</v>
      </c>
      <c r="K463" s="22">
        <v>1</v>
      </c>
      <c r="L463" s="15" t="s">
        <v>109</v>
      </c>
      <c r="M463" s="23" t="s">
        <v>2</v>
      </c>
      <c r="N463" s="24">
        <v>27491775.16</v>
      </c>
    </row>
    <row r="464" spans="1:14" ht="66.599999999999994" customHeight="1" x14ac:dyDescent="0.3">
      <c r="A464" s="39"/>
      <c r="B464" s="41"/>
      <c r="C464" s="42"/>
      <c r="D464" s="43"/>
      <c r="E464" s="44"/>
      <c r="F464" s="44"/>
      <c r="G464" s="44"/>
      <c r="H464" s="127" t="s">
        <v>27</v>
      </c>
      <c r="I464" s="127"/>
      <c r="J464" s="22">
        <v>8</v>
      </c>
      <c r="K464" s="22">
        <v>1</v>
      </c>
      <c r="L464" s="15" t="s">
        <v>109</v>
      </c>
      <c r="M464" s="23">
        <v>600</v>
      </c>
      <c r="N464" s="24">
        <v>27491775.16</v>
      </c>
    </row>
    <row r="465" spans="1:14" ht="76.2" customHeight="1" x14ac:dyDescent="0.3">
      <c r="A465" s="39"/>
      <c r="B465" s="41"/>
      <c r="C465" s="42"/>
      <c r="D465" s="43"/>
      <c r="E465" s="44"/>
      <c r="F465" s="44"/>
      <c r="G465" s="128" t="s">
        <v>95</v>
      </c>
      <c r="H465" s="128"/>
      <c r="I465" s="128"/>
      <c r="J465" s="22">
        <v>8</v>
      </c>
      <c r="K465" s="22">
        <v>1</v>
      </c>
      <c r="L465" s="15" t="s">
        <v>94</v>
      </c>
      <c r="M465" s="23" t="s">
        <v>2</v>
      </c>
      <c r="N465" s="24">
        <v>111627.81</v>
      </c>
    </row>
    <row r="466" spans="1:14" ht="46.2" customHeight="1" x14ac:dyDescent="0.3">
      <c r="A466" s="39"/>
      <c r="B466" s="41"/>
      <c r="C466" s="42"/>
      <c r="D466" s="43"/>
      <c r="E466" s="44"/>
      <c r="F466" s="44"/>
      <c r="G466" s="44"/>
      <c r="H466" s="127" t="s">
        <v>11</v>
      </c>
      <c r="I466" s="127"/>
      <c r="J466" s="22">
        <v>8</v>
      </c>
      <c r="K466" s="22">
        <v>1</v>
      </c>
      <c r="L466" s="15" t="s">
        <v>94</v>
      </c>
      <c r="M466" s="23">
        <v>200</v>
      </c>
      <c r="N466" s="24">
        <v>111627.81</v>
      </c>
    </row>
    <row r="467" spans="1:14" ht="74.400000000000006" customHeight="1" x14ac:dyDescent="0.3">
      <c r="A467" s="39"/>
      <c r="B467" s="41"/>
      <c r="C467" s="42"/>
      <c r="D467" s="43"/>
      <c r="E467" s="44"/>
      <c r="F467" s="44"/>
      <c r="G467" s="128" t="s">
        <v>108</v>
      </c>
      <c r="H467" s="128"/>
      <c r="I467" s="128"/>
      <c r="J467" s="22">
        <v>8</v>
      </c>
      <c r="K467" s="22">
        <v>1</v>
      </c>
      <c r="L467" s="15" t="s">
        <v>107</v>
      </c>
      <c r="M467" s="23" t="s">
        <v>2</v>
      </c>
      <c r="N467" s="24">
        <v>21700</v>
      </c>
    </row>
    <row r="468" spans="1:14" ht="65.400000000000006" customHeight="1" x14ac:dyDescent="0.3">
      <c r="A468" s="39"/>
      <c r="B468" s="41"/>
      <c r="C468" s="42"/>
      <c r="D468" s="43"/>
      <c r="E468" s="44"/>
      <c r="F468" s="44"/>
      <c r="G468" s="44"/>
      <c r="H468" s="127" t="s">
        <v>27</v>
      </c>
      <c r="I468" s="127"/>
      <c r="J468" s="22">
        <v>8</v>
      </c>
      <c r="K468" s="22">
        <v>1</v>
      </c>
      <c r="L468" s="15" t="s">
        <v>107</v>
      </c>
      <c r="M468" s="23">
        <v>600</v>
      </c>
      <c r="N468" s="24">
        <v>21700</v>
      </c>
    </row>
    <row r="469" spans="1:14" ht="37.200000000000003" customHeight="1" x14ac:dyDescent="0.3">
      <c r="A469" s="39"/>
      <c r="B469" s="41"/>
      <c r="C469" s="42"/>
      <c r="D469" s="129" t="s">
        <v>106</v>
      </c>
      <c r="E469" s="129"/>
      <c r="F469" s="129"/>
      <c r="G469" s="129"/>
      <c r="H469" s="129"/>
      <c r="I469" s="129"/>
      <c r="J469" s="22">
        <v>8</v>
      </c>
      <c r="K469" s="22">
        <v>4</v>
      </c>
      <c r="L469" s="15" t="s">
        <v>2</v>
      </c>
      <c r="M469" s="23" t="s">
        <v>2</v>
      </c>
      <c r="N469" s="24">
        <v>12038650.949999999</v>
      </c>
    </row>
    <row r="470" spans="1:14" ht="43.2" customHeight="1" x14ac:dyDescent="0.3">
      <c r="A470" s="39"/>
      <c r="B470" s="41"/>
      <c r="C470" s="42"/>
      <c r="D470" s="43"/>
      <c r="E470" s="128" t="s">
        <v>105</v>
      </c>
      <c r="F470" s="128"/>
      <c r="G470" s="128"/>
      <c r="H470" s="128"/>
      <c r="I470" s="128"/>
      <c r="J470" s="22">
        <v>8</v>
      </c>
      <c r="K470" s="22">
        <v>4</v>
      </c>
      <c r="L470" s="15" t="s">
        <v>104</v>
      </c>
      <c r="M470" s="23" t="s">
        <v>2</v>
      </c>
      <c r="N470" s="24">
        <v>12038650.949999999</v>
      </c>
    </row>
    <row r="471" spans="1:14" ht="72.599999999999994" customHeight="1" x14ac:dyDescent="0.3">
      <c r="A471" s="39"/>
      <c r="B471" s="41"/>
      <c r="C471" s="42"/>
      <c r="D471" s="43"/>
      <c r="E471" s="44"/>
      <c r="F471" s="128" t="s">
        <v>103</v>
      </c>
      <c r="G471" s="128"/>
      <c r="H471" s="128"/>
      <c r="I471" s="128"/>
      <c r="J471" s="22">
        <v>8</v>
      </c>
      <c r="K471" s="22">
        <v>4</v>
      </c>
      <c r="L471" s="15" t="s">
        <v>102</v>
      </c>
      <c r="M471" s="23" t="s">
        <v>2</v>
      </c>
      <c r="N471" s="24">
        <v>12038650.949999999</v>
      </c>
    </row>
    <row r="472" spans="1:14" ht="52.8" customHeight="1" x14ac:dyDescent="0.3">
      <c r="A472" s="39"/>
      <c r="B472" s="41"/>
      <c r="C472" s="42"/>
      <c r="D472" s="43"/>
      <c r="E472" s="44"/>
      <c r="F472" s="44"/>
      <c r="G472" s="128" t="s">
        <v>101</v>
      </c>
      <c r="H472" s="128"/>
      <c r="I472" s="128"/>
      <c r="J472" s="22">
        <v>8</v>
      </c>
      <c r="K472" s="22">
        <v>4</v>
      </c>
      <c r="L472" s="15" t="s">
        <v>100</v>
      </c>
      <c r="M472" s="23" t="s">
        <v>2</v>
      </c>
      <c r="N472" s="24">
        <v>144800</v>
      </c>
    </row>
    <row r="473" spans="1:14" ht="69" customHeight="1" x14ac:dyDescent="0.3">
      <c r="A473" s="39"/>
      <c r="B473" s="41"/>
      <c r="C473" s="42"/>
      <c r="D473" s="43"/>
      <c r="E473" s="44"/>
      <c r="F473" s="44"/>
      <c r="G473" s="44"/>
      <c r="H473" s="127" t="s">
        <v>27</v>
      </c>
      <c r="I473" s="127"/>
      <c r="J473" s="22">
        <v>8</v>
      </c>
      <c r="K473" s="22">
        <v>4</v>
      </c>
      <c r="L473" s="15" t="s">
        <v>100</v>
      </c>
      <c r="M473" s="23">
        <v>600</v>
      </c>
      <c r="N473" s="24">
        <v>144800</v>
      </c>
    </row>
    <row r="474" spans="1:14" ht="39" customHeight="1" x14ac:dyDescent="0.3">
      <c r="A474" s="39"/>
      <c r="B474" s="41"/>
      <c r="C474" s="42"/>
      <c r="D474" s="43"/>
      <c r="E474" s="44"/>
      <c r="F474" s="44"/>
      <c r="G474" s="128" t="s">
        <v>99</v>
      </c>
      <c r="H474" s="128"/>
      <c r="I474" s="128"/>
      <c r="J474" s="22">
        <v>8</v>
      </c>
      <c r="K474" s="22">
        <v>4</v>
      </c>
      <c r="L474" s="15" t="s">
        <v>98</v>
      </c>
      <c r="M474" s="23" t="s">
        <v>2</v>
      </c>
      <c r="N474" s="24">
        <v>250000</v>
      </c>
    </row>
    <row r="475" spans="1:14" ht="50.4" customHeight="1" x14ac:dyDescent="0.3">
      <c r="A475" s="39"/>
      <c r="B475" s="41"/>
      <c r="C475" s="42"/>
      <c r="D475" s="43"/>
      <c r="E475" s="44"/>
      <c r="F475" s="44"/>
      <c r="G475" s="44"/>
      <c r="H475" s="127" t="s">
        <v>27</v>
      </c>
      <c r="I475" s="127"/>
      <c r="J475" s="22">
        <v>8</v>
      </c>
      <c r="K475" s="22">
        <v>4</v>
      </c>
      <c r="L475" s="15" t="s">
        <v>98</v>
      </c>
      <c r="M475" s="23">
        <v>600</v>
      </c>
      <c r="N475" s="24">
        <v>250000</v>
      </c>
    </row>
    <row r="476" spans="1:14" ht="36" customHeight="1" x14ac:dyDescent="0.3">
      <c r="A476" s="39"/>
      <c r="B476" s="41"/>
      <c r="C476" s="42"/>
      <c r="D476" s="43"/>
      <c r="E476" s="44"/>
      <c r="F476" s="44"/>
      <c r="G476" s="128" t="s">
        <v>97</v>
      </c>
      <c r="H476" s="128"/>
      <c r="I476" s="128"/>
      <c r="J476" s="22">
        <v>8</v>
      </c>
      <c r="K476" s="22">
        <v>4</v>
      </c>
      <c r="L476" s="15" t="s">
        <v>96</v>
      </c>
      <c r="M476" s="23" t="s">
        <v>2</v>
      </c>
      <c r="N476" s="24">
        <v>11038650.949999999</v>
      </c>
    </row>
    <row r="477" spans="1:14" ht="101.4" customHeight="1" x14ac:dyDescent="0.3">
      <c r="A477" s="39"/>
      <c r="B477" s="41"/>
      <c r="C477" s="42"/>
      <c r="D477" s="43"/>
      <c r="E477" s="44"/>
      <c r="F477" s="44"/>
      <c r="G477" s="44"/>
      <c r="H477" s="127" t="s">
        <v>55</v>
      </c>
      <c r="I477" s="127"/>
      <c r="J477" s="22">
        <v>8</v>
      </c>
      <c r="K477" s="22">
        <v>4</v>
      </c>
      <c r="L477" s="15" t="s">
        <v>96</v>
      </c>
      <c r="M477" s="23">
        <v>100</v>
      </c>
      <c r="N477" s="24">
        <v>9955437.8099999987</v>
      </c>
    </row>
    <row r="478" spans="1:14" ht="39.6" customHeight="1" x14ac:dyDescent="0.3">
      <c r="A478" s="39"/>
      <c r="B478" s="41"/>
      <c r="C478" s="42"/>
      <c r="D478" s="43"/>
      <c r="E478" s="44"/>
      <c r="F478" s="44"/>
      <c r="G478" s="44"/>
      <c r="H478" s="127" t="s">
        <v>11</v>
      </c>
      <c r="I478" s="127"/>
      <c r="J478" s="22">
        <v>8</v>
      </c>
      <c r="K478" s="22">
        <v>4</v>
      </c>
      <c r="L478" s="15" t="s">
        <v>96</v>
      </c>
      <c r="M478" s="23">
        <v>200</v>
      </c>
      <c r="N478" s="24">
        <v>1080273.1400000001</v>
      </c>
    </row>
    <row r="479" spans="1:14" ht="43.8" customHeight="1" x14ac:dyDescent="0.3">
      <c r="A479" s="39"/>
      <c r="B479" s="41"/>
      <c r="C479" s="42"/>
      <c r="D479" s="43"/>
      <c r="E479" s="44"/>
      <c r="F479" s="44"/>
      <c r="G479" s="44"/>
      <c r="H479" s="127" t="s">
        <v>62</v>
      </c>
      <c r="I479" s="127"/>
      <c r="J479" s="22">
        <v>8</v>
      </c>
      <c r="K479" s="22">
        <v>4</v>
      </c>
      <c r="L479" s="15" t="s">
        <v>96</v>
      </c>
      <c r="M479" s="23">
        <v>800</v>
      </c>
      <c r="N479" s="24">
        <v>2940</v>
      </c>
    </row>
    <row r="480" spans="1:14" ht="72.599999999999994" customHeight="1" x14ac:dyDescent="0.3">
      <c r="A480" s="39"/>
      <c r="B480" s="41"/>
      <c r="C480" s="42"/>
      <c r="D480" s="43"/>
      <c r="E480" s="44"/>
      <c r="F480" s="44"/>
      <c r="G480" s="128" t="s">
        <v>95</v>
      </c>
      <c r="H480" s="128"/>
      <c r="I480" s="128"/>
      <c r="J480" s="22">
        <v>8</v>
      </c>
      <c r="K480" s="22">
        <v>4</v>
      </c>
      <c r="L480" s="15" t="s">
        <v>94</v>
      </c>
      <c r="M480" s="23" t="s">
        <v>2</v>
      </c>
      <c r="N480" s="24">
        <v>546620</v>
      </c>
    </row>
    <row r="481" spans="1:14" ht="47.4" customHeight="1" x14ac:dyDescent="0.3">
      <c r="A481" s="39"/>
      <c r="B481" s="41"/>
      <c r="C481" s="42"/>
      <c r="D481" s="43"/>
      <c r="E481" s="44"/>
      <c r="F481" s="44"/>
      <c r="G481" s="44"/>
      <c r="H481" s="127" t="s">
        <v>11</v>
      </c>
      <c r="I481" s="127"/>
      <c r="J481" s="22">
        <v>8</v>
      </c>
      <c r="K481" s="22">
        <v>4</v>
      </c>
      <c r="L481" s="15" t="s">
        <v>94</v>
      </c>
      <c r="M481" s="23">
        <v>200</v>
      </c>
      <c r="N481" s="24">
        <v>8365</v>
      </c>
    </row>
    <row r="482" spans="1:14" ht="57.6" customHeight="1" x14ac:dyDescent="0.3">
      <c r="A482" s="39"/>
      <c r="B482" s="41"/>
      <c r="C482" s="42"/>
      <c r="D482" s="43"/>
      <c r="E482" s="44"/>
      <c r="F482" s="44"/>
      <c r="G482" s="44"/>
      <c r="H482" s="127" t="s">
        <v>27</v>
      </c>
      <c r="I482" s="127"/>
      <c r="J482" s="22">
        <v>8</v>
      </c>
      <c r="K482" s="22">
        <v>4</v>
      </c>
      <c r="L482" s="15" t="s">
        <v>94</v>
      </c>
      <c r="M482" s="23">
        <v>600</v>
      </c>
      <c r="N482" s="24">
        <v>538255</v>
      </c>
    </row>
    <row r="483" spans="1:14" ht="35.4" customHeight="1" x14ac:dyDescent="0.3">
      <c r="A483" s="39"/>
      <c r="B483" s="41"/>
      <c r="C483" s="42"/>
      <c r="D483" s="43"/>
      <c r="E483" s="44"/>
      <c r="F483" s="44"/>
      <c r="G483" s="128" t="s">
        <v>93</v>
      </c>
      <c r="H483" s="128"/>
      <c r="I483" s="128"/>
      <c r="J483" s="22">
        <v>8</v>
      </c>
      <c r="K483" s="22">
        <v>4</v>
      </c>
      <c r="L483" s="15" t="s">
        <v>92</v>
      </c>
      <c r="M483" s="23" t="s">
        <v>2</v>
      </c>
      <c r="N483" s="24">
        <v>45980</v>
      </c>
    </row>
    <row r="484" spans="1:14" ht="38.4" customHeight="1" x14ac:dyDescent="0.3">
      <c r="A484" s="39"/>
      <c r="B484" s="41"/>
      <c r="C484" s="42"/>
      <c r="D484" s="43"/>
      <c r="E484" s="44"/>
      <c r="F484" s="44"/>
      <c r="G484" s="44"/>
      <c r="H484" s="127" t="s">
        <v>11</v>
      </c>
      <c r="I484" s="127"/>
      <c r="J484" s="22">
        <v>8</v>
      </c>
      <c r="K484" s="22">
        <v>4</v>
      </c>
      <c r="L484" s="15" t="s">
        <v>92</v>
      </c>
      <c r="M484" s="23">
        <v>200</v>
      </c>
      <c r="N484" s="24">
        <v>45980</v>
      </c>
    </row>
    <row r="485" spans="1:14" ht="60" customHeight="1" x14ac:dyDescent="0.3">
      <c r="A485" s="39"/>
      <c r="B485" s="41"/>
      <c r="C485" s="42"/>
      <c r="D485" s="43"/>
      <c r="E485" s="44"/>
      <c r="F485" s="44"/>
      <c r="G485" s="128" t="s">
        <v>91</v>
      </c>
      <c r="H485" s="128"/>
      <c r="I485" s="128"/>
      <c r="J485" s="22">
        <v>8</v>
      </c>
      <c r="K485" s="22">
        <v>4</v>
      </c>
      <c r="L485" s="15" t="s">
        <v>90</v>
      </c>
      <c r="M485" s="23" t="s">
        <v>2</v>
      </c>
      <c r="N485" s="24">
        <v>12600</v>
      </c>
    </row>
    <row r="486" spans="1:14" ht="50.4" customHeight="1" x14ac:dyDescent="0.3">
      <c r="A486" s="39"/>
      <c r="B486" s="41"/>
      <c r="C486" s="42"/>
      <c r="D486" s="43"/>
      <c r="E486" s="44"/>
      <c r="F486" s="44"/>
      <c r="G486" s="44"/>
      <c r="H486" s="127" t="s">
        <v>11</v>
      </c>
      <c r="I486" s="127"/>
      <c r="J486" s="22">
        <v>8</v>
      </c>
      <c r="K486" s="22">
        <v>4</v>
      </c>
      <c r="L486" s="15" t="s">
        <v>90</v>
      </c>
      <c r="M486" s="23">
        <v>200</v>
      </c>
      <c r="N486" s="24">
        <v>12600</v>
      </c>
    </row>
    <row r="487" spans="1:14" ht="33" customHeight="1" x14ac:dyDescent="0.3">
      <c r="A487" s="39"/>
      <c r="B487" s="41"/>
      <c r="C487" s="130" t="s">
        <v>89</v>
      </c>
      <c r="D487" s="130"/>
      <c r="E487" s="130"/>
      <c r="F487" s="130"/>
      <c r="G487" s="130"/>
      <c r="H487" s="130"/>
      <c r="I487" s="130"/>
      <c r="J487" s="18">
        <v>10</v>
      </c>
      <c r="K487" s="18">
        <v>0</v>
      </c>
      <c r="L487" s="19" t="s">
        <v>2</v>
      </c>
      <c r="M487" s="20" t="s">
        <v>2</v>
      </c>
      <c r="N487" s="21">
        <v>56433581.020000003</v>
      </c>
    </row>
    <row r="488" spans="1:14" ht="34.799999999999997" customHeight="1" x14ac:dyDescent="0.3">
      <c r="A488" s="39"/>
      <c r="B488" s="41"/>
      <c r="C488" s="42"/>
      <c r="D488" s="129" t="s">
        <v>88</v>
      </c>
      <c r="E488" s="129"/>
      <c r="F488" s="129"/>
      <c r="G488" s="129"/>
      <c r="H488" s="129"/>
      <c r="I488" s="129"/>
      <c r="J488" s="22">
        <v>10</v>
      </c>
      <c r="K488" s="22">
        <v>1</v>
      </c>
      <c r="L488" s="15" t="s">
        <v>2</v>
      </c>
      <c r="M488" s="23" t="s">
        <v>2</v>
      </c>
      <c r="N488" s="24">
        <v>3776296</v>
      </c>
    </row>
    <row r="489" spans="1:14" ht="45" customHeight="1" x14ac:dyDescent="0.3">
      <c r="A489" s="39"/>
      <c r="B489" s="41"/>
      <c r="C489" s="42"/>
      <c r="D489" s="43"/>
      <c r="E489" s="128" t="s">
        <v>67</v>
      </c>
      <c r="F489" s="128"/>
      <c r="G489" s="128"/>
      <c r="H489" s="128"/>
      <c r="I489" s="128"/>
      <c r="J489" s="22">
        <v>10</v>
      </c>
      <c r="K489" s="22">
        <v>1</v>
      </c>
      <c r="L489" s="15" t="s">
        <v>66</v>
      </c>
      <c r="M489" s="23" t="s">
        <v>2</v>
      </c>
      <c r="N489" s="24">
        <v>3776296</v>
      </c>
    </row>
    <row r="490" spans="1:14" ht="51.6" customHeight="1" x14ac:dyDescent="0.3">
      <c r="A490" s="39"/>
      <c r="B490" s="41"/>
      <c r="C490" s="42"/>
      <c r="D490" s="43"/>
      <c r="E490" s="44"/>
      <c r="F490" s="128" t="s">
        <v>87</v>
      </c>
      <c r="G490" s="128"/>
      <c r="H490" s="128"/>
      <c r="I490" s="128"/>
      <c r="J490" s="22">
        <v>10</v>
      </c>
      <c r="K490" s="22">
        <v>1</v>
      </c>
      <c r="L490" s="15" t="s">
        <v>86</v>
      </c>
      <c r="M490" s="23" t="s">
        <v>2</v>
      </c>
      <c r="N490" s="24">
        <v>3776296</v>
      </c>
    </row>
    <row r="491" spans="1:14" ht="68.400000000000006" customHeight="1" x14ac:dyDescent="0.3">
      <c r="A491" s="39"/>
      <c r="B491" s="41"/>
      <c r="C491" s="42"/>
      <c r="D491" s="43"/>
      <c r="E491" s="44"/>
      <c r="F491" s="44"/>
      <c r="G491" s="128" t="s">
        <v>85</v>
      </c>
      <c r="H491" s="128"/>
      <c r="I491" s="128"/>
      <c r="J491" s="22">
        <v>10</v>
      </c>
      <c r="K491" s="22">
        <v>1</v>
      </c>
      <c r="L491" s="15" t="s">
        <v>84</v>
      </c>
      <c r="M491" s="23" t="s">
        <v>2</v>
      </c>
      <c r="N491" s="24">
        <v>2402496</v>
      </c>
    </row>
    <row r="492" spans="1:14" ht="40.200000000000003" customHeight="1" x14ac:dyDescent="0.3">
      <c r="A492" s="39"/>
      <c r="B492" s="41"/>
      <c r="C492" s="42"/>
      <c r="D492" s="43"/>
      <c r="E492" s="44"/>
      <c r="F492" s="44"/>
      <c r="G492" s="44"/>
      <c r="H492" s="127" t="s">
        <v>71</v>
      </c>
      <c r="I492" s="127"/>
      <c r="J492" s="22">
        <v>10</v>
      </c>
      <c r="K492" s="22">
        <v>1</v>
      </c>
      <c r="L492" s="15" t="s">
        <v>84</v>
      </c>
      <c r="M492" s="23">
        <v>300</v>
      </c>
      <c r="N492" s="24">
        <v>2402496</v>
      </c>
    </row>
    <row r="493" spans="1:14" ht="55.8" customHeight="1" x14ac:dyDescent="0.3">
      <c r="A493" s="39"/>
      <c r="B493" s="41"/>
      <c r="C493" s="42"/>
      <c r="D493" s="43"/>
      <c r="E493" s="44"/>
      <c r="F493" s="44"/>
      <c r="G493" s="128" t="s">
        <v>83</v>
      </c>
      <c r="H493" s="128"/>
      <c r="I493" s="128"/>
      <c r="J493" s="22">
        <v>10</v>
      </c>
      <c r="K493" s="22">
        <v>1</v>
      </c>
      <c r="L493" s="15" t="s">
        <v>82</v>
      </c>
      <c r="M493" s="23" t="s">
        <v>2</v>
      </c>
      <c r="N493" s="24">
        <v>1352000</v>
      </c>
    </row>
    <row r="494" spans="1:14" ht="43.2" customHeight="1" x14ac:dyDescent="0.3">
      <c r="A494" s="39"/>
      <c r="B494" s="41"/>
      <c r="C494" s="42"/>
      <c r="D494" s="43"/>
      <c r="E494" s="44"/>
      <c r="F494" s="44"/>
      <c r="G494" s="44"/>
      <c r="H494" s="127" t="s">
        <v>71</v>
      </c>
      <c r="I494" s="127"/>
      <c r="J494" s="22">
        <v>10</v>
      </c>
      <c r="K494" s="22">
        <v>1</v>
      </c>
      <c r="L494" s="15" t="s">
        <v>82</v>
      </c>
      <c r="M494" s="23">
        <v>300</v>
      </c>
      <c r="N494" s="24">
        <v>1352000</v>
      </c>
    </row>
    <row r="495" spans="1:14" ht="59.4" customHeight="1" x14ac:dyDescent="0.3">
      <c r="A495" s="39"/>
      <c r="B495" s="41"/>
      <c r="C495" s="42"/>
      <c r="D495" s="43"/>
      <c r="E495" s="44"/>
      <c r="F495" s="44"/>
      <c r="G495" s="128" t="s">
        <v>81</v>
      </c>
      <c r="H495" s="128"/>
      <c r="I495" s="128"/>
      <c r="J495" s="22">
        <v>10</v>
      </c>
      <c r="K495" s="22">
        <v>1</v>
      </c>
      <c r="L495" s="15" t="s">
        <v>80</v>
      </c>
      <c r="M495" s="23" t="s">
        <v>2</v>
      </c>
      <c r="N495" s="24">
        <v>1800</v>
      </c>
    </row>
    <row r="496" spans="1:14" ht="41.4" customHeight="1" x14ac:dyDescent="0.3">
      <c r="A496" s="39"/>
      <c r="B496" s="41"/>
      <c r="C496" s="42"/>
      <c r="D496" s="43"/>
      <c r="E496" s="44"/>
      <c r="F496" s="44"/>
      <c r="G496" s="44"/>
      <c r="H496" s="127" t="s">
        <v>11</v>
      </c>
      <c r="I496" s="127"/>
      <c r="J496" s="22">
        <v>10</v>
      </c>
      <c r="K496" s="22">
        <v>1</v>
      </c>
      <c r="L496" s="15" t="s">
        <v>80</v>
      </c>
      <c r="M496" s="23">
        <v>200</v>
      </c>
      <c r="N496" s="24">
        <v>1800</v>
      </c>
    </row>
    <row r="497" spans="1:14" ht="73.8" customHeight="1" x14ac:dyDescent="0.3">
      <c r="A497" s="39"/>
      <c r="B497" s="41"/>
      <c r="C497" s="42"/>
      <c r="D497" s="43"/>
      <c r="E497" s="44"/>
      <c r="F497" s="44"/>
      <c r="G497" s="128" t="s">
        <v>79</v>
      </c>
      <c r="H497" s="128"/>
      <c r="I497" s="128"/>
      <c r="J497" s="22">
        <v>10</v>
      </c>
      <c r="K497" s="22">
        <v>1</v>
      </c>
      <c r="L497" s="15" t="s">
        <v>78</v>
      </c>
      <c r="M497" s="23" t="s">
        <v>2</v>
      </c>
      <c r="N497" s="24">
        <v>20000</v>
      </c>
    </row>
    <row r="498" spans="1:14" ht="36" customHeight="1" x14ac:dyDescent="0.3">
      <c r="A498" s="39"/>
      <c r="B498" s="41"/>
      <c r="C498" s="42"/>
      <c r="D498" s="43"/>
      <c r="E498" s="44"/>
      <c r="F498" s="44"/>
      <c r="G498" s="44"/>
      <c r="H498" s="127" t="s">
        <v>71</v>
      </c>
      <c r="I498" s="127"/>
      <c r="J498" s="22">
        <v>10</v>
      </c>
      <c r="K498" s="22">
        <v>1</v>
      </c>
      <c r="L498" s="15" t="s">
        <v>78</v>
      </c>
      <c r="M498" s="23">
        <v>300</v>
      </c>
      <c r="N498" s="24">
        <v>20000</v>
      </c>
    </row>
    <row r="499" spans="1:14" ht="40.200000000000003" customHeight="1" x14ac:dyDescent="0.3">
      <c r="A499" s="39"/>
      <c r="B499" s="41"/>
      <c r="C499" s="42"/>
      <c r="D499" s="129" t="s">
        <v>77</v>
      </c>
      <c r="E499" s="129"/>
      <c r="F499" s="129"/>
      <c r="G499" s="129"/>
      <c r="H499" s="129"/>
      <c r="I499" s="129"/>
      <c r="J499" s="22">
        <v>10</v>
      </c>
      <c r="K499" s="22">
        <v>3</v>
      </c>
      <c r="L499" s="15" t="s">
        <v>2</v>
      </c>
      <c r="M499" s="23" t="s">
        <v>2</v>
      </c>
      <c r="N499" s="24">
        <v>50300185.020000003</v>
      </c>
    </row>
    <row r="500" spans="1:14" ht="62.4" customHeight="1" x14ac:dyDescent="0.3">
      <c r="A500" s="39"/>
      <c r="B500" s="41"/>
      <c r="C500" s="42"/>
      <c r="D500" s="43"/>
      <c r="E500" s="128" t="s">
        <v>76</v>
      </c>
      <c r="F500" s="128"/>
      <c r="G500" s="128"/>
      <c r="H500" s="128"/>
      <c r="I500" s="128"/>
      <c r="J500" s="22">
        <v>10</v>
      </c>
      <c r="K500" s="22">
        <v>3</v>
      </c>
      <c r="L500" s="15" t="s">
        <v>75</v>
      </c>
      <c r="M500" s="23" t="s">
        <v>2</v>
      </c>
      <c r="N500" s="24">
        <v>491850</v>
      </c>
    </row>
    <row r="501" spans="1:14" ht="52.8" customHeight="1" x14ac:dyDescent="0.3">
      <c r="A501" s="39"/>
      <c r="B501" s="41"/>
      <c r="C501" s="42"/>
      <c r="D501" s="43"/>
      <c r="E501" s="44"/>
      <c r="F501" s="128" t="s">
        <v>74</v>
      </c>
      <c r="G501" s="128"/>
      <c r="H501" s="128"/>
      <c r="I501" s="128"/>
      <c r="J501" s="22">
        <v>10</v>
      </c>
      <c r="K501" s="22">
        <v>3</v>
      </c>
      <c r="L501" s="15" t="s">
        <v>73</v>
      </c>
      <c r="M501" s="23" t="s">
        <v>2</v>
      </c>
      <c r="N501" s="24">
        <v>491850</v>
      </c>
    </row>
    <row r="502" spans="1:14" ht="37.200000000000003" customHeight="1" x14ac:dyDescent="0.3">
      <c r="A502" s="39"/>
      <c r="B502" s="41"/>
      <c r="C502" s="42"/>
      <c r="D502" s="43"/>
      <c r="E502" s="44"/>
      <c r="F502" s="44"/>
      <c r="G502" s="44"/>
      <c r="H502" s="127" t="s">
        <v>71</v>
      </c>
      <c r="I502" s="127"/>
      <c r="J502" s="22">
        <v>10</v>
      </c>
      <c r="K502" s="22">
        <v>3</v>
      </c>
      <c r="L502" s="15" t="s">
        <v>73</v>
      </c>
      <c r="M502" s="23">
        <v>300</v>
      </c>
      <c r="N502" s="24">
        <v>491850</v>
      </c>
    </row>
    <row r="503" spans="1:14" ht="56.4" customHeight="1" x14ac:dyDescent="0.3">
      <c r="A503" s="39"/>
      <c r="B503" s="41"/>
      <c r="C503" s="42"/>
      <c r="D503" s="43"/>
      <c r="E503" s="128" t="s">
        <v>60</v>
      </c>
      <c r="F503" s="128"/>
      <c r="G503" s="128"/>
      <c r="H503" s="128"/>
      <c r="I503" s="128"/>
      <c r="J503" s="22">
        <v>10</v>
      </c>
      <c r="K503" s="22">
        <v>3</v>
      </c>
      <c r="L503" s="15" t="s">
        <v>59</v>
      </c>
      <c r="M503" s="23" t="s">
        <v>2</v>
      </c>
      <c r="N503" s="24">
        <v>49808335.020000003</v>
      </c>
    </row>
    <row r="504" spans="1:14" ht="55.8" customHeight="1" x14ac:dyDescent="0.3">
      <c r="A504" s="39"/>
      <c r="B504" s="41"/>
      <c r="C504" s="42"/>
      <c r="D504" s="43"/>
      <c r="E504" s="44"/>
      <c r="F504" s="128" t="s">
        <v>60</v>
      </c>
      <c r="G504" s="128"/>
      <c r="H504" s="128"/>
      <c r="I504" s="128"/>
      <c r="J504" s="22">
        <v>10</v>
      </c>
      <c r="K504" s="22">
        <v>3</v>
      </c>
      <c r="L504" s="15" t="s">
        <v>72</v>
      </c>
      <c r="M504" s="23" t="s">
        <v>2</v>
      </c>
      <c r="N504" s="24">
        <v>44110635.020000003</v>
      </c>
    </row>
    <row r="505" spans="1:14" ht="46.8" customHeight="1" x14ac:dyDescent="0.3">
      <c r="A505" s="39"/>
      <c r="B505" s="41"/>
      <c r="C505" s="42"/>
      <c r="D505" s="43"/>
      <c r="E505" s="44"/>
      <c r="F505" s="44"/>
      <c r="G505" s="128" t="s">
        <v>60</v>
      </c>
      <c r="H505" s="128"/>
      <c r="I505" s="128"/>
      <c r="J505" s="22">
        <v>10</v>
      </c>
      <c r="K505" s="22">
        <v>3</v>
      </c>
      <c r="L505" s="15" t="s">
        <v>70</v>
      </c>
      <c r="M505" s="23" t="s">
        <v>2</v>
      </c>
      <c r="N505" s="24">
        <v>44110635.020000003</v>
      </c>
    </row>
    <row r="506" spans="1:14" ht="45.6" customHeight="1" x14ac:dyDescent="0.3">
      <c r="A506" s="39"/>
      <c r="B506" s="41"/>
      <c r="C506" s="42"/>
      <c r="D506" s="43"/>
      <c r="E506" s="44"/>
      <c r="F506" s="44"/>
      <c r="G506" s="44"/>
      <c r="H506" s="127" t="s">
        <v>11</v>
      </c>
      <c r="I506" s="127"/>
      <c r="J506" s="22">
        <v>10</v>
      </c>
      <c r="K506" s="22">
        <v>3</v>
      </c>
      <c r="L506" s="15" t="s">
        <v>70</v>
      </c>
      <c r="M506" s="23">
        <v>200</v>
      </c>
      <c r="N506" s="24">
        <v>530500</v>
      </c>
    </row>
    <row r="507" spans="1:14" ht="33.6" customHeight="1" x14ac:dyDescent="0.3">
      <c r="A507" s="39"/>
      <c r="B507" s="41"/>
      <c r="C507" s="42"/>
      <c r="D507" s="43"/>
      <c r="E507" s="44"/>
      <c r="F507" s="44"/>
      <c r="G507" s="44"/>
      <c r="H507" s="127" t="s">
        <v>71</v>
      </c>
      <c r="I507" s="127"/>
      <c r="J507" s="22">
        <v>10</v>
      </c>
      <c r="K507" s="22">
        <v>3</v>
      </c>
      <c r="L507" s="15" t="s">
        <v>70</v>
      </c>
      <c r="M507" s="23">
        <v>300</v>
      </c>
      <c r="N507" s="24">
        <v>43580135.020000003</v>
      </c>
    </row>
    <row r="508" spans="1:14" ht="47.4" customHeight="1" x14ac:dyDescent="0.3">
      <c r="A508" s="39"/>
      <c r="B508" s="41"/>
      <c r="C508" s="42"/>
      <c r="D508" s="43"/>
      <c r="E508" s="44"/>
      <c r="F508" s="128" t="s">
        <v>58</v>
      </c>
      <c r="G508" s="128"/>
      <c r="H508" s="128"/>
      <c r="I508" s="128"/>
      <c r="J508" s="22">
        <v>10</v>
      </c>
      <c r="K508" s="22">
        <v>3</v>
      </c>
      <c r="L508" s="15" t="s">
        <v>57</v>
      </c>
      <c r="M508" s="23" t="s">
        <v>2</v>
      </c>
      <c r="N508" s="24">
        <v>5697700</v>
      </c>
    </row>
    <row r="509" spans="1:14" ht="51.6" customHeight="1" x14ac:dyDescent="0.3">
      <c r="A509" s="39"/>
      <c r="B509" s="41"/>
      <c r="C509" s="42"/>
      <c r="D509" s="43"/>
      <c r="E509" s="44"/>
      <c r="F509" s="44"/>
      <c r="G509" s="128" t="s">
        <v>58</v>
      </c>
      <c r="H509" s="128"/>
      <c r="I509" s="128"/>
      <c r="J509" s="22">
        <v>10</v>
      </c>
      <c r="K509" s="22">
        <v>3</v>
      </c>
      <c r="L509" s="15" t="s">
        <v>69</v>
      </c>
      <c r="M509" s="23" t="s">
        <v>2</v>
      </c>
      <c r="N509" s="24">
        <v>5697700</v>
      </c>
    </row>
    <row r="510" spans="1:14" ht="41.4" customHeight="1" x14ac:dyDescent="0.3">
      <c r="A510" s="39"/>
      <c r="B510" s="41"/>
      <c r="C510" s="42"/>
      <c r="D510" s="43"/>
      <c r="E510" s="44"/>
      <c r="F510" s="44"/>
      <c r="G510" s="44"/>
      <c r="H510" s="127" t="s">
        <v>27</v>
      </c>
      <c r="I510" s="127"/>
      <c r="J510" s="22">
        <v>10</v>
      </c>
      <c r="K510" s="22">
        <v>3</v>
      </c>
      <c r="L510" s="15" t="s">
        <v>69</v>
      </c>
      <c r="M510" s="23">
        <v>600</v>
      </c>
      <c r="N510" s="24">
        <v>5697700</v>
      </c>
    </row>
    <row r="511" spans="1:14" ht="38.4" customHeight="1" x14ac:dyDescent="0.3">
      <c r="A511" s="39"/>
      <c r="B511" s="41"/>
      <c r="C511" s="42"/>
      <c r="D511" s="129" t="s">
        <v>68</v>
      </c>
      <c r="E511" s="129"/>
      <c r="F511" s="129"/>
      <c r="G511" s="129"/>
      <c r="H511" s="129"/>
      <c r="I511" s="129"/>
      <c r="J511" s="22">
        <v>10</v>
      </c>
      <c r="K511" s="22">
        <v>6</v>
      </c>
      <c r="L511" s="15" t="s">
        <v>2</v>
      </c>
      <c r="M511" s="23" t="s">
        <v>2</v>
      </c>
      <c r="N511" s="24">
        <v>2357100.0000000005</v>
      </c>
    </row>
    <row r="512" spans="1:14" ht="51" customHeight="1" x14ac:dyDescent="0.3">
      <c r="A512" s="39"/>
      <c r="B512" s="41"/>
      <c r="C512" s="42"/>
      <c r="D512" s="43"/>
      <c r="E512" s="128" t="s">
        <v>67</v>
      </c>
      <c r="F512" s="128"/>
      <c r="G512" s="128"/>
      <c r="H512" s="128"/>
      <c r="I512" s="128"/>
      <c r="J512" s="22">
        <v>10</v>
      </c>
      <c r="K512" s="22">
        <v>6</v>
      </c>
      <c r="L512" s="15" t="s">
        <v>66</v>
      </c>
      <c r="M512" s="23" t="s">
        <v>2</v>
      </c>
      <c r="N512" s="24">
        <v>528100</v>
      </c>
    </row>
    <row r="513" spans="1:14" ht="64.2" customHeight="1" x14ac:dyDescent="0.3">
      <c r="A513" s="39"/>
      <c r="B513" s="41"/>
      <c r="C513" s="42"/>
      <c r="D513" s="43"/>
      <c r="E513" s="44"/>
      <c r="F513" s="128" t="s">
        <v>65</v>
      </c>
      <c r="G513" s="128"/>
      <c r="H513" s="128"/>
      <c r="I513" s="128"/>
      <c r="J513" s="22">
        <v>10</v>
      </c>
      <c r="K513" s="22">
        <v>6</v>
      </c>
      <c r="L513" s="15" t="s">
        <v>64</v>
      </c>
      <c r="M513" s="23" t="s">
        <v>2</v>
      </c>
      <c r="N513" s="24">
        <v>528100</v>
      </c>
    </row>
    <row r="514" spans="1:14" ht="42.6" customHeight="1" x14ac:dyDescent="0.3">
      <c r="A514" s="39"/>
      <c r="B514" s="41"/>
      <c r="C514" s="42"/>
      <c r="D514" s="43"/>
      <c r="E514" s="44"/>
      <c r="F514" s="44"/>
      <c r="G514" s="128" t="s">
        <v>63</v>
      </c>
      <c r="H514" s="128"/>
      <c r="I514" s="128"/>
      <c r="J514" s="22">
        <v>10</v>
      </c>
      <c r="K514" s="22">
        <v>6</v>
      </c>
      <c r="L514" s="15" t="s">
        <v>61</v>
      </c>
      <c r="M514" s="23" t="s">
        <v>2</v>
      </c>
      <c r="N514" s="24">
        <v>528100</v>
      </c>
    </row>
    <row r="515" spans="1:14" ht="33" customHeight="1" x14ac:dyDescent="0.3">
      <c r="A515" s="39"/>
      <c r="B515" s="41"/>
      <c r="C515" s="42"/>
      <c r="D515" s="43"/>
      <c r="E515" s="44"/>
      <c r="F515" s="44"/>
      <c r="G515" s="44"/>
      <c r="H515" s="127" t="s">
        <v>62</v>
      </c>
      <c r="I515" s="127"/>
      <c r="J515" s="22">
        <v>10</v>
      </c>
      <c r="K515" s="22">
        <v>6</v>
      </c>
      <c r="L515" s="15" t="s">
        <v>61</v>
      </c>
      <c r="M515" s="23">
        <v>800</v>
      </c>
      <c r="N515" s="24">
        <v>528100</v>
      </c>
    </row>
    <row r="516" spans="1:14" ht="46.2" customHeight="1" x14ac:dyDescent="0.3">
      <c r="A516" s="39"/>
      <c r="B516" s="41"/>
      <c r="C516" s="42"/>
      <c r="D516" s="43"/>
      <c r="E516" s="128" t="s">
        <v>60</v>
      </c>
      <c r="F516" s="128"/>
      <c r="G516" s="128"/>
      <c r="H516" s="128"/>
      <c r="I516" s="128"/>
      <c r="J516" s="22">
        <v>10</v>
      </c>
      <c r="K516" s="22">
        <v>6</v>
      </c>
      <c r="L516" s="15" t="s">
        <v>59</v>
      </c>
      <c r="M516" s="23" t="s">
        <v>2</v>
      </c>
      <c r="N516" s="24">
        <v>1829000</v>
      </c>
    </row>
    <row r="517" spans="1:14" ht="50.4" customHeight="1" x14ac:dyDescent="0.3">
      <c r="A517" s="39"/>
      <c r="B517" s="41"/>
      <c r="C517" s="42"/>
      <c r="D517" s="43"/>
      <c r="E517" s="44"/>
      <c r="F517" s="128" t="s">
        <v>58</v>
      </c>
      <c r="G517" s="128"/>
      <c r="H517" s="128"/>
      <c r="I517" s="128"/>
      <c r="J517" s="22">
        <v>10</v>
      </c>
      <c r="K517" s="22">
        <v>6</v>
      </c>
      <c r="L517" s="15" t="s">
        <v>57</v>
      </c>
      <c r="M517" s="23" t="s">
        <v>2</v>
      </c>
      <c r="N517" s="24">
        <v>1829000</v>
      </c>
    </row>
    <row r="518" spans="1:14" ht="106.2" customHeight="1" x14ac:dyDescent="0.3">
      <c r="A518" s="39"/>
      <c r="B518" s="41"/>
      <c r="C518" s="42"/>
      <c r="D518" s="43"/>
      <c r="E518" s="44"/>
      <c r="F518" s="44"/>
      <c r="G518" s="128" t="s">
        <v>56</v>
      </c>
      <c r="H518" s="128"/>
      <c r="I518" s="128"/>
      <c r="J518" s="22">
        <v>10</v>
      </c>
      <c r="K518" s="22">
        <v>6</v>
      </c>
      <c r="L518" s="15" t="s">
        <v>54</v>
      </c>
      <c r="M518" s="23" t="s">
        <v>2</v>
      </c>
      <c r="N518" s="24">
        <v>1829000</v>
      </c>
    </row>
    <row r="519" spans="1:14" ht="112.2" customHeight="1" x14ac:dyDescent="0.3">
      <c r="A519" s="39"/>
      <c r="B519" s="41"/>
      <c r="C519" s="42"/>
      <c r="D519" s="43"/>
      <c r="E519" s="44"/>
      <c r="F519" s="44"/>
      <c r="G519" s="44"/>
      <c r="H519" s="127" t="s">
        <v>55</v>
      </c>
      <c r="I519" s="127"/>
      <c r="J519" s="22">
        <v>10</v>
      </c>
      <c r="K519" s="22">
        <v>6</v>
      </c>
      <c r="L519" s="15" t="s">
        <v>54</v>
      </c>
      <c r="M519" s="23">
        <v>100</v>
      </c>
      <c r="N519" s="24">
        <v>1666227.28</v>
      </c>
    </row>
    <row r="520" spans="1:14" ht="45.6" customHeight="1" x14ac:dyDescent="0.3">
      <c r="A520" s="39"/>
      <c r="B520" s="41"/>
      <c r="C520" s="42"/>
      <c r="D520" s="43"/>
      <c r="E520" s="44"/>
      <c r="F520" s="44"/>
      <c r="G520" s="44"/>
      <c r="H520" s="127" t="s">
        <v>11</v>
      </c>
      <c r="I520" s="127"/>
      <c r="J520" s="22">
        <v>10</v>
      </c>
      <c r="K520" s="22">
        <v>6</v>
      </c>
      <c r="L520" s="15" t="s">
        <v>54</v>
      </c>
      <c r="M520" s="23">
        <v>200</v>
      </c>
      <c r="N520" s="24">
        <v>162772.72</v>
      </c>
    </row>
    <row r="521" spans="1:14" ht="32.4" customHeight="1" x14ac:dyDescent="0.3">
      <c r="A521" s="39"/>
      <c r="B521" s="41"/>
      <c r="C521" s="130" t="s">
        <v>53</v>
      </c>
      <c r="D521" s="130"/>
      <c r="E521" s="130"/>
      <c r="F521" s="130"/>
      <c r="G521" s="130"/>
      <c r="H521" s="130"/>
      <c r="I521" s="130"/>
      <c r="J521" s="18">
        <v>11</v>
      </c>
      <c r="K521" s="18">
        <v>0</v>
      </c>
      <c r="L521" s="19" t="s">
        <v>2</v>
      </c>
      <c r="M521" s="20" t="s">
        <v>2</v>
      </c>
      <c r="N521" s="21">
        <v>24260107.559999999</v>
      </c>
    </row>
    <row r="522" spans="1:14" ht="32.4" customHeight="1" x14ac:dyDescent="0.3">
      <c r="A522" s="39"/>
      <c r="B522" s="41"/>
      <c r="C522" s="42"/>
      <c r="D522" s="129" t="s">
        <v>52</v>
      </c>
      <c r="E522" s="129"/>
      <c r="F522" s="129"/>
      <c r="G522" s="129"/>
      <c r="H522" s="129"/>
      <c r="I522" s="129"/>
      <c r="J522" s="22">
        <v>11</v>
      </c>
      <c r="K522" s="22">
        <v>1</v>
      </c>
      <c r="L522" s="15" t="s">
        <v>2</v>
      </c>
      <c r="M522" s="23" t="s">
        <v>2</v>
      </c>
      <c r="N522" s="24">
        <v>22437907.559999999</v>
      </c>
    </row>
    <row r="523" spans="1:14" ht="51.6" customHeight="1" x14ac:dyDescent="0.3">
      <c r="A523" s="39"/>
      <c r="B523" s="41"/>
      <c r="C523" s="42"/>
      <c r="D523" s="43"/>
      <c r="E523" s="128" t="s">
        <v>46</v>
      </c>
      <c r="F523" s="128"/>
      <c r="G523" s="128"/>
      <c r="H523" s="128"/>
      <c r="I523" s="128"/>
      <c r="J523" s="22">
        <v>11</v>
      </c>
      <c r="K523" s="22">
        <v>1</v>
      </c>
      <c r="L523" s="15" t="s">
        <v>45</v>
      </c>
      <c r="M523" s="23" t="s">
        <v>2</v>
      </c>
      <c r="N523" s="24">
        <v>22437907.559999999</v>
      </c>
    </row>
    <row r="524" spans="1:14" ht="51.6" customHeight="1" x14ac:dyDescent="0.3">
      <c r="A524" s="39"/>
      <c r="B524" s="41"/>
      <c r="C524" s="42"/>
      <c r="D524" s="43"/>
      <c r="E524" s="44"/>
      <c r="F524" s="128" t="s">
        <v>44</v>
      </c>
      <c r="G524" s="128"/>
      <c r="H524" s="128"/>
      <c r="I524" s="128"/>
      <c r="J524" s="22">
        <v>11</v>
      </c>
      <c r="K524" s="22">
        <v>1</v>
      </c>
      <c r="L524" s="15" t="s">
        <v>43</v>
      </c>
      <c r="M524" s="23" t="s">
        <v>2</v>
      </c>
      <c r="N524" s="24">
        <v>22437907.559999999</v>
      </c>
    </row>
    <row r="525" spans="1:14" ht="143.4" customHeight="1" x14ac:dyDescent="0.3">
      <c r="A525" s="39"/>
      <c r="B525" s="41"/>
      <c r="C525" s="42"/>
      <c r="D525" s="43"/>
      <c r="E525" s="44"/>
      <c r="F525" s="44"/>
      <c r="G525" s="128" t="s">
        <v>51</v>
      </c>
      <c r="H525" s="128"/>
      <c r="I525" s="128"/>
      <c r="J525" s="22">
        <v>11</v>
      </c>
      <c r="K525" s="22">
        <v>1</v>
      </c>
      <c r="L525" s="15" t="s">
        <v>50</v>
      </c>
      <c r="M525" s="23" t="s">
        <v>2</v>
      </c>
      <c r="N525" s="24">
        <v>3950000</v>
      </c>
    </row>
    <row r="526" spans="1:14" ht="69" customHeight="1" x14ac:dyDescent="0.3">
      <c r="A526" s="39"/>
      <c r="B526" s="41"/>
      <c r="C526" s="42"/>
      <c r="D526" s="43"/>
      <c r="E526" s="44"/>
      <c r="F526" s="44"/>
      <c r="G526" s="44"/>
      <c r="H526" s="127" t="s">
        <v>27</v>
      </c>
      <c r="I526" s="127"/>
      <c r="J526" s="22">
        <v>11</v>
      </c>
      <c r="K526" s="22">
        <v>1</v>
      </c>
      <c r="L526" s="15" t="s">
        <v>50</v>
      </c>
      <c r="M526" s="23">
        <v>600</v>
      </c>
      <c r="N526" s="24">
        <v>3950000</v>
      </c>
    </row>
    <row r="527" spans="1:14" ht="85.8" customHeight="1" x14ac:dyDescent="0.3">
      <c r="A527" s="39"/>
      <c r="B527" s="41"/>
      <c r="C527" s="42"/>
      <c r="D527" s="43"/>
      <c r="E527" s="44"/>
      <c r="F527" s="44"/>
      <c r="G527" s="128" t="s">
        <v>49</v>
      </c>
      <c r="H527" s="128"/>
      <c r="I527" s="128"/>
      <c r="J527" s="22">
        <v>11</v>
      </c>
      <c r="K527" s="22">
        <v>1</v>
      </c>
      <c r="L527" s="15" t="s">
        <v>48</v>
      </c>
      <c r="M527" s="23" t="s">
        <v>2</v>
      </c>
      <c r="N527" s="24">
        <v>18287907.559999999</v>
      </c>
    </row>
    <row r="528" spans="1:14" ht="60.6" customHeight="1" x14ac:dyDescent="0.3">
      <c r="A528" s="39"/>
      <c r="B528" s="41"/>
      <c r="C528" s="42"/>
      <c r="D528" s="43"/>
      <c r="E528" s="44"/>
      <c r="F528" s="44"/>
      <c r="G528" s="44"/>
      <c r="H528" s="127" t="s">
        <v>27</v>
      </c>
      <c r="I528" s="127"/>
      <c r="J528" s="22">
        <v>11</v>
      </c>
      <c r="K528" s="22">
        <v>1</v>
      </c>
      <c r="L528" s="15" t="s">
        <v>48</v>
      </c>
      <c r="M528" s="23">
        <v>600</v>
      </c>
      <c r="N528" s="24">
        <v>18287907.559999999</v>
      </c>
    </row>
    <row r="529" spans="1:14" ht="76.2" customHeight="1" x14ac:dyDescent="0.3">
      <c r="A529" s="39"/>
      <c r="B529" s="41"/>
      <c r="C529" s="42"/>
      <c r="D529" s="43"/>
      <c r="E529" s="44"/>
      <c r="F529" s="44"/>
      <c r="G529" s="128" t="s">
        <v>32</v>
      </c>
      <c r="H529" s="128"/>
      <c r="I529" s="128"/>
      <c r="J529" s="22">
        <v>11</v>
      </c>
      <c r="K529" s="22">
        <v>1</v>
      </c>
      <c r="L529" s="15" t="s">
        <v>31</v>
      </c>
      <c r="M529" s="23" t="s">
        <v>2</v>
      </c>
      <c r="N529" s="24">
        <v>200000</v>
      </c>
    </row>
    <row r="530" spans="1:14" ht="69.599999999999994" customHeight="1" x14ac:dyDescent="0.3">
      <c r="A530" s="39"/>
      <c r="B530" s="41"/>
      <c r="C530" s="42"/>
      <c r="D530" s="43"/>
      <c r="E530" s="44"/>
      <c r="F530" s="44"/>
      <c r="G530" s="44"/>
      <c r="H530" s="127" t="s">
        <v>27</v>
      </c>
      <c r="I530" s="127"/>
      <c r="J530" s="22">
        <v>11</v>
      </c>
      <c r="K530" s="22">
        <v>1</v>
      </c>
      <c r="L530" s="15" t="s">
        <v>31</v>
      </c>
      <c r="M530" s="23">
        <v>600</v>
      </c>
      <c r="N530" s="24">
        <v>200000</v>
      </c>
    </row>
    <row r="531" spans="1:14" ht="42" customHeight="1" x14ac:dyDescent="0.3">
      <c r="A531" s="39"/>
      <c r="B531" s="41"/>
      <c r="C531" s="42"/>
      <c r="D531" s="129" t="s">
        <v>47</v>
      </c>
      <c r="E531" s="129"/>
      <c r="F531" s="129"/>
      <c r="G531" s="129"/>
      <c r="H531" s="129"/>
      <c r="I531" s="129"/>
      <c r="J531" s="22">
        <v>11</v>
      </c>
      <c r="K531" s="22">
        <v>5</v>
      </c>
      <c r="L531" s="15" t="s">
        <v>2</v>
      </c>
      <c r="M531" s="23" t="s">
        <v>2</v>
      </c>
      <c r="N531" s="24">
        <v>1822200</v>
      </c>
    </row>
    <row r="532" spans="1:14" ht="54.6" customHeight="1" x14ac:dyDescent="0.3">
      <c r="A532" s="39"/>
      <c r="B532" s="41"/>
      <c r="C532" s="42"/>
      <c r="D532" s="43"/>
      <c r="E532" s="128" t="s">
        <v>46</v>
      </c>
      <c r="F532" s="128"/>
      <c r="G532" s="128"/>
      <c r="H532" s="128"/>
      <c r="I532" s="128"/>
      <c r="J532" s="22">
        <v>11</v>
      </c>
      <c r="K532" s="22">
        <v>5</v>
      </c>
      <c r="L532" s="15" t="s">
        <v>45</v>
      </c>
      <c r="M532" s="23" t="s">
        <v>2</v>
      </c>
      <c r="N532" s="24">
        <v>1822200</v>
      </c>
    </row>
    <row r="533" spans="1:14" ht="48" customHeight="1" x14ac:dyDescent="0.3">
      <c r="A533" s="39"/>
      <c r="B533" s="41"/>
      <c r="C533" s="42"/>
      <c r="D533" s="43"/>
      <c r="E533" s="44"/>
      <c r="F533" s="128" t="s">
        <v>44</v>
      </c>
      <c r="G533" s="128"/>
      <c r="H533" s="128"/>
      <c r="I533" s="128"/>
      <c r="J533" s="22">
        <v>11</v>
      </c>
      <c r="K533" s="22">
        <v>5</v>
      </c>
      <c r="L533" s="15" t="s">
        <v>43</v>
      </c>
      <c r="M533" s="23" t="s">
        <v>2</v>
      </c>
      <c r="N533" s="24">
        <v>470000</v>
      </c>
    </row>
    <row r="534" spans="1:14" ht="73.2" customHeight="1" x14ac:dyDescent="0.3">
      <c r="A534" s="39"/>
      <c r="B534" s="41"/>
      <c r="C534" s="42"/>
      <c r="D534" s="43"/>
      <c r="E534" s="44"/>
      <c r="F534" s="44"/>
      <c r="G534" s="128" t="s">
        <v>42</v>
      </c>
      <c r="H534" s="128"/>
      <c r="I534" s="128"/>
      <c r="J534" s="22">
        <v>11</v>
      </c>
      <c r="K534" s="22">
        <v>5</v>
      </c>
      <c r="L534" s="15" t="s">
        <v>41</v>
      </c>
      <c r="M534" s="23" t="s">
        <v>2</v>
      </c>
      <c r="N534" s="24">
        <v>50000</v>
      </c>
    </row>
    <row r="535" spans="1:14" ht="44.4" customHeight="1" x14ac:dyDescent="0.3">
      <c r="A535" s="39"/>
      <c r="B535" s="41"/>
      <c r="C535" s="42"/>
      <c r="D535" s="43"/>
      <c r="E535" s="44"/>
      <c r="F535" s="44"/>
      <c r="G535" s="44"/>
      <c r="H535" s="127" t="s">
        <v>11</v>
      </c>
      <c r="I535" s="127"/>
      <c r="J535" s="22">
        <v>11</v>
      </c>
      <c r="K535" s="22">
        <v>5</v>
      </c>
      <c r="L535" s="15" t="s">
        <v>41</v>
      </c>
      <c r="M535" s="23">
        <v>200</v>
      </c>
      <c r="N535" s="24">
        <v>50000</v>
      </c>
    </row>
    <row r="536" spans="1:14" ht="45.6" customHeight="1" x14ac:dyDescent="0.3">
      <c r="A536" s="39"/>
      <c r="B536" s="41"/>
      <c r="C536" s="42"/>
      <c r="D536" s="43"/>
      <c r="E536" s="44"/>
      <c r="F536" s="44"/>
      <c r="G536" s="128" t="s">
        <v>40</v>
      </c>
      <c r="H536" s="128"/>
      <c r="I536" s="128"/>
      <c r="J536" s="22">
        <v>11</v>
      </c>
      <c r="K536" s="22">
        <v>5</v>
      </c>
      <c r="L536" s="15" t="s">
        <v>39</v>
      </c>
      <c r="M536" s="23" t="s">
        <v>2</v>
      </c>
      <c r="N536" s="24">
        <v>122560</v>
      </c>
    </row>
    <row r="537" spans="1:14" ht="42" customHeight="1" x14ac:dyDescent="0.3">
      <c r="A537" s="39"/>
      <c r="B537" s="41"/>
      <c r="C537" s="42"/>
      <c r="D537" s="43"/>
      <c r="E537" s="44"/>
      <c r="F537" s="44"/>
      <c r="G537" s="44"/>
      <c r="H537" s="127" t="s">
        <v>11</v>
      </c>
      <c r="I537" s="127"/>
      <c r="J537" s="22">
        <v>11</v>
      </c>
      <c r="K537" s="22">
        <v>5</v>
      </c>
      <c r="L537" s="15" t="s">
        <v>39</v>
      </c>
      <c r="M537" s="23">
        <v>200</v>
      </c>
      <c r="N537" s="24">
        <v>122560</v>
      </c>
    </row>
    <row r="538" spans="1:14" ht="47.4" customHeight="1" x14ac:dyDescent="0.3">
      <c r="A538" s="39"/>
      <c r="B538" s="41"/>
      <c r="C538" s="42"/>
      <c r="D538" s="43"/>
      <c r="E538" s="44"/>
      <c r="F538" s="44"/>
      <c r="G538" s="128" t="s">
        <v>38</v>
      </c>
      <c r="H538" s="128"/>
      <c r="I538" s="128"/>
      <c r="J538" s="22">
        <v>11</v>
      </c>
      <c r="K538" s="22">
        <v>5</v>
      </c>
      <c r="L538" s="15" t="s">
        <v>37</v>
      </c>
      <c r="M538" s="23" t="s">
        <v>2</v>
      </c>
      <c r="N538" s="24">
        <v>38600</v>
      </c>
    </row>
    <row r="539" spans="1:14" ht="42.6" customHeight="1" x14ac:dyDescent="0.3">
      <c r="A539" s="39"/>
      <c r="B539" s="41"/>
      <c r="C539" s="42"/>
      <c r="D539" s="43"/>
      <c r="E539" s="44"/>
      <c r="F539" s="44"/>
      <c r="G539" s="44"/>
      <c r="H539" s="127" t="s">
        <v>11</v>
      </c>
      <c r="I539" s="127"/>
      <c r="J539" s="22">
        <v>11</v>
      </c>
      <c r="K539" s="22">
        <v>5</v>
      </c>
      <c r="L539" s="15" t="s">
        <v>37</v>
      </c>
      <c r="M539" s="23">
        <v>200</v>
      </c>
      <c r="N539" s="24">
        <v>38600</v>
      </c>
    </row>
    <row r="540" spans="1:14" ht="40.200000000000003" customHeight="1" x14ac:dyDescent="0.3">
      <c r="A540" s="39"/>
      <c r="B540" s="41"/>
      <c r="C540" s="42"/>
      <c r="D540" s="43"/>
      <c r="E540" s="44"/>
      <c r="F540" s="44"/>
      <c r="G540" s="128" t="s">
        <v>36</v>
      </c>
      <c r="H540" s="128"/>
      <c r="I540" s="128"/>
      <c r="J540" s="22">
        <v>11</v>
      </c>
      <c r="K540" s="22">
        <v>5</v>
      </c>
      <c r="L540" s="15" t="s">
        <v>35</v>
      </c>
      <c r="M540" s="23" t="s">
        <v>2</v>
      </c>
      <c r="N540" s="24">
        <v>8840</v>
      </c>
    </row>
    <row r="541" spans="1:14" ht="46.2" customHeight="1" x14ac:dyDescent="0.3">
      <c r="A541" s="39"/>
      <c r="B541" s="41"/>
      <c r="C541" s="42"/>
      <c r="D541" s="43"/>
      <c r="E541" s="44"/>
      <c r="F541" s="44"/>
      <c r="G541" s="44"/>
      <c r="H541" s="127" t="s">
        <v>11</v>
      </c>
      <c r="I541" s="127"/>
      <c r="J541" s="22">
        <v>11</v>
      </c>
      <c r="K541" s="22">
        <v>5</v>
      </c>
      <c r="L541" s="15" t="s">
        <v>35</v>
      </c>
      <c r="M541" s="23">
        <v>200</v>
      </c>
      <c r="N541" s="24">
        <v>8840</v>
      </c>
    </row>
    <row r="542" spans="1:14" ht="45" customHeight="1" x14ac:dyDescent="0.3">
      <c r="A542" s="39"/>
      <c r="B542" s="41"/>
      <c r="C542" s="42"/>
      <c r="D542" s="43"/>
      <c r="E542" s="44"/>
      <c r="F542" s="44"/>
      <c r="G542" s="128" t="s">
        <v>34</v>
      </c>
      <c r="H542" s="128"/>
      <c r="I542" s="128"/>
      <c r="J542" s="22">
        <v>11</v>
      </c>
      <c r="K542" s="22">
        <v>5</v>
      </c>
      <c r="L542" s="15" t="s">
        <v>33</v>
      </c>
      <c r="M542" s="23" t="s">
        <v>2</v>
      </c>
      <c r="N542" s="24">
        <v>50000</v>
      </c>
    </row>
    <row r="543" spans="1:14" ht="36.6" customHeight="1" x14ac:dyDescent="0.3">
      <c r="A543" s="39"/>
      <c r="B543" s="41"/>
      <c r="C543" s="42"/>
      <c r="D543" s="43"/>
      <c r="E543" s="44"/>
      <c r="F543" s="44"/>
      <c r="G543" s="44"/>
      <c r="H543" s="127" t="s">
        <v>27</v>
      </c>
      <c r="I543" s="127"/>
      <c r="J543" s="22">
        <v>11</v>
      </c>
      <c r="K543" s="22">
        <v>5</v>
      </c>
      <c r="L543" s="15" t="s">
        <v>33</v>
      </c>
      <c r="M543" s="23">
        <v>600</v>
      </c>
      <c r="N543" s="24">
        <v>50000</v>
      </c>
    </row>
    <row r="544" spans="1:14" ht="66.599999999999994" customHeight="1" x14ac:dyDescent="0.3">
      <c r="A544" s="39"/>
      <c r="B544" s="41"/>
      <c r="C544" s="42"/>
      <c r="D544" s="43"/>
      <c r="E544" s="44"/>
      <c r="F544" s="44"/>
      <c r="G544" s="128" t="s">
        <v>32</v>
      </c>
      <c r="H544" s="128"/>
      <c r="I544" s="128"/>
      <c r="J544" s="22">
        <v>11</v>
      </c>
      <c r="K544" s="22">
        <v>5</v>
      </c>
      <c r="L544" s="15" t="s">
        <v>31</v>
      </c>
      <c r="M544" s="23" t="s">
        <v>2</v>
      </c>
      <c r="N544" s="24">
        <v>200000</v>
      </c>
    </row>
    <row r="545" spans="1:14" ht="60.6" customHeight="1" x14ac:dyDescent="0.3">
      <c r="A545" s="39"/>
      <c r="B545" s="41"/>
      <c r="C545" s="42"/>
      <c r="D545" s="43"/>
      <c r="E545" s="44"/>
      <c r="F545" s="44"/>
      <c r="G545" s="44"/>
      <c r="H545" s="127" t="s">
        <v>27</v>
      </c>
      <c r="I545" s="127"/>
      <c r="J545" s="22">
        <v>11</v>
      </c>
      <c r="K545" s="22">
        <v>5</v>
      </c>
      <c r="L545" s="15" t="s">
        <v>31</v>
      </c>
      <c r="M545" s="23">
        <v>600</v>
      </c>
      <c r="N545" s="24">
        <v>200000</v>
      </c>
    </row>
    <row r="546" spans="1:14" ht="43.8" customHeight="1" x14ac:dyDescent="0.3">
      <c r="A546" s="39"/>
      <c r="B546" s="41"/>
      <c r="C546" s="42"/>
      <c r="D546" s="43"/>
      <c r="E546" s="44"/>
      <c r="F546" s="128" t="s">
        <v>30</v>
      </c>
      <c r="G546" s="128"/>
      <c r="H546" s="128"/>
      <c r="I546" s="128"/>
      <c r="J546" s="22">
        <v>11</v>
      </c>
      <c r="K546" s="22">
        <v>5</v>
      </c>
      <c r="L546" s="15" t="s">
        <v>29</v>
      </c>
      <c r="M546" s="23" t="s">
        <v>2</v>
      </c>
      <c r="N546" s="24">
        <v>1352200</v>
      </c>
    </row>
    <row r="547" spans="1:14" ht="68.400000000000006" customHeight="1" x14ac:dyDescent="0.3">
      <c r="A547" s="39"/>
      <c r="B547" s="41"/>
      <c r="C547" s="42"/>
      <c r="D547" s="43"/>
      <c r="E547" s="44"/>
      <c r="F547" s="44"/>
      <c r="G547" s="128" t="s">
        <v>28</v>
      </c>
      <c r="H547" s="128"/>
      <c r="I547" s="128"/>
      <c r="J547" s="22">
        <v>11</v>
      </c>
      <c r="K547" s="22">
        <v>5</v>
      </c>
      <c r="L547" s="15" t="s">
        <v>26</v>
      </c>
      <c r="M547" s="23" t="s">
        <v>2</v>
      </c>
      <c r="N547" s="24">
        <v>1352200</v>
      </c>
    </row>
    <row r="548" spans="1:14" ht="40.799999999999997" customHeight="1" x14ac:dyDescent="0.3">
      <c r="A548" s="39"/>
      <c r="B548" s="41"/>
      <c r="C548" s="42"/>
      <c r="D548" s="43"/>
      <c r="E548" s="44"/>
      <c r="F548" s="44"/>
      <c r="G548" s="44"/>
      <c r="H548" s="127" t="s">
        <v>11</v>
      </c>
      <c r="I548" s="127"/>
      <c r="J548" s="22">
        <v>11</v>
      </c>
      <c r="K548" s="22">
        <v>5</v>
      </c>
      <c r="L548" s="15" t="s">
        <v>26</v>
      </c>
      <c r="M548" s="23">
        <v>200</v>
      </c>
      <c r="N548" s="24">
        <v>300000</v>
      </c>
    </row>
    <row r="549" spans="1:14" ht="69.599999999999994" customHeight="1" x14ac:dyDescent="0.3">
      <c r="A549" s="39"/>
      <c r="B549" s="41"/>
      <c r="C549" s="42"/>
      <c r="D549" s="43"/>
      <c r="E549" s="44"/>
      <c r="F549" s="44"/>
      <c r="G549" s="44"/>
      <c r="H549" s="127" t="s">
        <v>27</v>
      </c>
      <c r="I549" s="127"/>
      <c r="J549" s="22">
        <v>11</v>
      </c>
      <c r="K549" s="22">
        <v>5</v>
      </c>
      <c r="L549" s="15" t="s">
        <v>26</v>
      </c>
      <c r="M549" s="23">
        <v>600</v>
      </c>
      <c r="N549" s="24">
        <v>1052200</v>
      </c>
    </row>
    <row r="550" spans="1:14" ht="27.6" customHeight="1" x14ac:dyDescent="0.3">
      <c r="A550" s="39"/>
      <c r="B550" s="41"/>
      <c r="C550" s="130" t="s">
        <v>25</v>
      </c>
      <c r="D550" s="130"/>
      <c r="E550" s="130"/>
      <c r="F550" s="130"/>
      <c r="G550" s="130"/>
      <c r="H550" s="130"/>
      <c r="I550" s="130"/>
      <c r="J550" s="18">
        <v>12</v>
      </c>
      <c r="K550" s="18">
        <v>0</v>
      </c>
      <c r="L550" s="19" t="s">
        <v>2</v>
      </c>
      <c r="M550" s="20" t="s">
        <v>2</v>
      </c>
      <c r="N550" s="21">
        <v>1981880</v>
      </c>
    </row>
    <row r="551" spans="1:14" ht="35.4" customHeight="1" x14ac:dyDescent="0.3">
      <c r="A551" s="39"/>
      <c r="B551" s="41"/>
      <c r="C551" s="42"/>
      <c r="D551" s="129" t="s">
        <v>24</v>
      </c>
      <c r="E551" s="129"/>
      <c r="F551" s="129"/>
      <c r="G551" s="129"/>
      <c r="H551" s="129"/>
      <c r="I551" s="129"/>
      <c r="J551" s="22">
        <v>12</v>
      </c>
      <c r="K551" s="22">
        <v>2</v>
      </c>
      <c r="L551" s="15" t="s">
        <v>2</v>
      </c>
      <c r="M551" s="23" t="s">
        <v>2</v>
      </c>
      <c r="N551" s="24">
        <v>935566.48</v>
      </c>
    </row>
    <row r="552" spans="1:14" ht="64.8" customHeight="1" x14ac:dyDescent="0.3">
      <c r="A552" s="39"/>
      <c r="B552" s="41"/>
      <c r="C552" s="42"/>
      <c r="D552" s="43"/>
      <c r="E552" s="128" t="s">
        <v>7</v>
      </c>
      <c r="F552" s="128"/>
      <c r="G552" s="128"/>
      <c r="H552" s="128"/>
      <c r="I552" s="128"/>
      <c r="J552" s="22">
        <v>12</v>
      </c>
      <c r="K552" s="22">
        <v>2</v>
      </c>
      <c r="L552" s="15" t="s">
        <v>6</v>
      </c>
      <c r="M552" s="23" t="s">
        <v>2</v>
      </c>
      <c r="N552" s="24">
        <v>935566.48</v>
      </c>
    </row>
    <row r="553" spans="1:14" ht="61.8" customHeight="1" x14ac:dyDescent="0.3">
      <c r="A553" s="39"/>
      <c r="B553" s="41"/>
      <c r="C553" s="42"/>
      <c r="D553" s="43"/>
      <c r="E553" s="44"/>
      <c r="F553" s="128" t="s">
        <v>16</v>
      </c>
      <c r="G553" s="128"/>
      <c r="H553" s="128"/>
      <c r="I553" s="128"/>
      <c r="J553" s="22">
        <v>12</v>
      </c>
      <c r="K553" s="22">
        <v>2</v>
      </c>
      <c r="L553" s="15" t="s">
        <v>15</v>
      </c>
      <c r="M553" s="23" t="s">
        <v>2</v>
      </c>
      <c r="N553" s="24">
        <v>935566.48</v>
      </c>
    </row>
    <row r="554" spans="1:14" ht="47.4" customHeight="1" x14ac:dyDescent="0.3">
      <c r="A554" s="39"/>
      <c r="B554" s="41"/>
      <c r="C554" s="42"/>
      <c r="D554" s="43"/>
      <c r="E554" s="44"/>
      <c r="F554" s="44"/>
      <c r="G554" s="128" t="s">
        <v>23</v>
      </c>
      <c r="H554" s="128"/>
      <c r="I554" s="128"/>
      <c r="J554" s="22">
        <v>12</v>
      </c>
      <c r="K554" s="22">
        <v>2</v>
      </c>
      <c r="L554" s="15" t="s">
        <v>22</v>
      </c>
      <c r="M554" s="23" t="s">
        <v>2</v>
      </c>
      <c r="N554" s="24">
        <v>677766.48</v>
      </c>
    </row>
    <row r="555" spans="1:14" ht="46.2" customHeight="1" x14ac:dyDescent="0.3">
      <c r="A555" s="39"/>
      <c r="B555" s="41"/>
      <c r="C555" s="42"/>
      <c r="D555" s="43"/>
      <c r="E555" s="44"/>
      <c r="F555" s="44"/>
      <c r="G555" s="44"/>
      <c r="H555" s="127" t="s">
        <v>11</v>
      </c>
      <c r="I555" s="127"/>
      <c r="J555" s="22">
        <v>12</v>
      </c>
      <c r="K555" s="22">
        <v>2</v>
      </c>
      <c r="L555" s="15" t="s">
        <v>22</v>
      </c>
      <c r="M555" s="23">
        <v>200</v>
      </c>
      <c r="N555" s="24">
        <v>677766.48</v>
      </c>
    </row>
    <row r="556" spans="1:14" ht="67.8" customHeight="1" x14ac:dyDescent="0.3">
      <c r="A556" s="39"/>
      <c r="B556" s="41"/>
      <c r="C556" s="42"/>
      <c r="D556" s="43"/>
      <c r="E556" s="44"/>
      <c r="F556" s="44"/>
      <c r="G556" s="128" t="s">
        <v>21</v>
      </c>
      <c r="H556" s="128"/>
      <c r="I556" s="128"/>
      <c r="J556" s="22">
        <v>12</v>
      </c>
      <c r="K556" s="22">
        <v>2</v>
      </c>
      <c r="L556" s="15" t="s">
        <v>20</v>
      </c>
      <c r="M556" s="23" t="s">
        <v>2</v>
      </c>
      <c r="N556" s="24">
        <v>238000</v>
      </c>
    </row>
    <row r="557" spans="1:14" ht="44.4" customHeight="1" x14ac:dyDescent="0.3">
      <c r="A557" s="39"/>
      <c r="B557" s="41"/>
      <c r="C557" s="42"/>
      <c r="D557" s="43"/>
      <c r="E557" s="44"/>
      <c r="F557" s="44"/>
      <c r="G557" s="44"/>
      <c r="H557" s="127" t="s">
        <v>11</v>
      </c>
      <c r="I557" s="127"/>
      <c r="J557" s="22">
        <v>12</v>
      </c>
      <c r="K557" s="22">
        <v>2</v>
      </c>
      <c r="L557" s="15" t="s">
        <v>20</v>
      </c>
      <c r="M557" s="23">
        <v>200</v>
      </c>
      <c r="N557" s="24">
        <v>238000</v>
      </c>
    </row>
    <row r="558" spans="1:14" ht="61.8" customHeight="1" x14ac:dyDescent="0.3">
      <c r="A558" s="39"/>
      <c r="B558" s="41"/>
      <c r="C558" s="42"/>
      <c r="D558" s="43"/>
      <c r="E558" s="44"/>
      <c r="F558" s="44"/>
      <c r="G558" s="128" t="s">
        <v>19</v>
      </c>
      <c r="H558" s="128"/>
      <c r="I558" s="128"/>
      <c r="J558" s="22">
        <v>12</v>
      </c>
      <c r="K558" s="22">
        <v>2</v>
      </c>
      <c r="L558" s="15" t="s">
        <v>18</v>
      </c>
      <c r="M558" s="23" t="s">
        <v>2</v>
      </c>
      <c r="N558" s="24">
        <v>19800</v>
      </c>
    </row>
    <row r="559" spans="1:14" ht="52.2" customHeight="1" x14ac:dyDescent="0.3">
      <c r="A559" s="39"/>
      <c r="B559" s="41"/>
      <c r="C559" s="42"/>
      <c r="D559" s="43"/>
      <c r="E559" s="44"/>
      <c r="F559" s="44"/>
      <c r="G559" s="44"/>
      <c r="H559" s="127" t="s">
        <v>11</v>
      </c>
      <c r="I559" s="127"/>
      <c r="J559" s="22">
        <v>12</v>
      </c>
      <c r="K559" s="22">
        <v>2</v>
      </c>
      <c r="L559" s="15" t="s">
        <v>18</v>
      </c>
      <c r="M559" s="23">
        <v>200</v>
      </c>
      <c r="N559" s="24">
        <v>19800</v>
      </c>
    </row>
    <row r="560" spans="1:14" ht="38.4" customHeight="1" x14ac:dyDescent="0.3">
      <c r="A560" s="39"/>
      <c r="B560" s="41"/>
      <c r="C560" s="42"/>
      <c r="D560" s="129" t="s">
        <v>17</v>
      </c>
      <c r="E560" s="129"/>
      <c r="F560" s="129"/>
      <c r="G560" s="129"/>
      <c r="H560" s="129"/>
      <c r="I560" s="129"/>
      <c r="J560" s="22">
        <v>12</v>
      </c>
      <c r="K560" s="22">
        <v>4</v>
      </c>
      <c r="L560" s="15" t="s">
        <v>2</v>
      </c>
      <c r="M560" s="23" t="s">
        <v>2</v>
      </c>
      <c r="N560" s="24">
        <v>1046313.52</v>
      </c>
    </row>
    <row r="561" spans="1:14" ht="40.200000000000003" customHeight="1" x14ac:dyDescent="0.3">
      <c r="A561" s="39"/>
      <c r="B561" s="41"/>
      <c r="C561" s="42"/>
      <c r="D561" s="43"/>
      <c r="E561" s="128" t="s">
        <v>7</v>
      </c>
      <c r="F561" s="128"/>
      <c r="G561" s="128"/>
      <c r="H561" s="128"/>
      <c r="I561" s="128"/>
      <c r="J561" s="22">
        <v>12</v>
      </c>
      <c r="K561" s="22">
        <v>4</v>
      </c>
      <c r="L561" s="15" t="s">
        <v>6</v>
      </c>
      <c r="M561" s="23" t="s">
        <v>2</v>
      </c>
      <c r="N561" s="24">
        <v>1046313.52</v>
      </c>
    </row>
    <row r="562" spans="1:14" ht="62.4" customHeight="1" x14ac:dyDescent="0.3">
      <c r="A562" s="39"/>
      <c r="B562" s="41"/>
      <c r="C562" s="42"/>
      <c r="D562" s="43"/>
      <c r="E562" s="44"/>
      <c r="F562" s="128" t="s">
        <v>16</v>
      </c>
      <c r="G562" s="128"/>
      <c r="H562" s="128"/>
      <c r="I562" s="128"/>
      <c r="J562" s="22">
        <v>12</v>
      </c>
      <c r="K562" s="22">
        <v>4</v>
      </c>
      <c r="L562" s="15" t="s">
        <v>15</v>
      </c>
      <c r="M562" s="23" t="s">
        <v>2</v>
      </c>
      <c r="N562" s="24">
        <v>1046313.52</v>
      </c>
    </row>
    <row r="563" spans="1:14" ht="51" customHeight="1" x14ac:dyDescent="0.3">
      <c r="A563" s="39"/>
      <c r="B563" s="41"/>
      <c r="C563" s="42"/>
      <c r="D563" s="43"/>
      <c r="E563" s="44"/>
      <c r="F563" s="44"/>
      <c r="G563" s="128" t="s">
        <v>14</v>
      </c>
      <c r="H563" s="128"/>
      <c r="I563" s="128"/>
      <c r="J563" s="22">
        <v>12</v>
      </c>
      <c r="K563" s="22">
        <v>4</v>
      </c>
      <c r="L563" s="15" t="s">
        <v>13</v>
      </c>
      <c r="M563" s="23" t="s">
        <v>2</v>
      </c>
      <c r="N563" s="24">
        <v>925313.52</v>
      </c>
    </row>
    <row r="564" spans="1:14" ht="54" customHeight="1" x14ac:dyDescent="0.3">
      <c r="A564" s="39"/>
      <c r="B564" s="41"/>
      <c r="C564" s="42"/>
      <c r="D564" s="43"/>
      <c r="E564" s="44"/>
      <c r="F564" s="44"/>
      <c r="G564" s="44"/>
      <c r="H564" s="127" t="s">
        <v>11</v>
      </c>
      <c r="I564" s="127"/>
      <c r="J564" s="22">
        <v>12</v>
      </c>
      <c r="K564" s="22">
        <v>4</v>
      </c>
      <c r="L564" s="15" t="s">
        <v>13</v>
      </c>
      <c r="M564" s="23">
        <v>200</v>
      </c>
      <c r="N564" s="24">
        <v>925313.52</v>
      </c>
    </row>
    <row r="565" spans="1:14" ht="61.8" customHeight="1" x14ac:dyDescent="0.3">
      <c r="A565" s="39"/>
      <c r="B565" s="41"/>
      <c r="C565" s="42"/>
      <c r="D565" s="43"/>
      <c r="E565" s="44"/>
      <c r="F565" s="44"/>
      <c r="G565" s="128" t="s">
        <v>12</v>
      </c>
      <c r="H565" s="128"/>
      <c r="I565" s="128"/>
      <c r="J565" s="22">
        <v>12</v>
      </c>
      <c r="K565" s="22">
        <v>4</v>
      </c>
      <c r="L565" s="15" t="s">
        <v>10</v>
      </c>
      <c r="M565" s="23" t="s">
        <v>2</v>
      </c>
      <c r="N565" s="24">
        <v>121000</v>
      </c>
    </row>
    <row r="566" spans="1:14" ht="49.2" customHeight="1" x14ac:dyDescent="0.3">
      <c r="A566" s="39"/>
      <c r="B566" s="41"/>
      <c r="C566" s="42"/>
      <c r="D566" s="43"/>
      <c r="E566" s="44"/>
      <c r="F566" s="44"/>
      <c r="G566" s="44"/>
      <c r="H566" s="127" t="s">
        <v>11</v>
      </c>
      <c r="I566" s="127"/>
      <c r="J566" s="22">
        <v>12</v>
      </c>
      <c r="K566" s="22">
        <v>4</v>
      </c>
      <c r="L566" s="15" t="s">
        <v>10</v>
      </c>
      <c r="M566" s="23">
        <v>200</v>
      </c>
      <c r="N566" s="24">
        <v>121000</v>
      </c>
    </row>
    <row r="567" spans="1:14" ht="45.6" customHeight="1" x14ac:dyDescent="0.3">
      <c r="A567" s="39"/>
      <c r="B567" s="41"/>
      <c r="C567" s="130" t="s">
        <v>9</v>
      </c>
      <c r="D567" s="130"/>
      <c r="E567" s="130"/>
      <c r="F567" s="130"/>
      <c r="G567" s="130"/>
      <c r="H567" s="130"/>
      <c r="I567" s="130"/>
      <c r="J567" s="18">
        <v>13</v>
      </c>
      <c r="K567" s="18">
        <v>0</v>
      </c>
      <c r="L567" s="19" t="s">
        <v>2</v>
      </c>
      <c r="M567" s="20" t="s">
        <v>2</v>
      </c>
      <c r="N567" s="21">
        <v>3471000</v>
      </c>
    </row>
    <row r="568" spans="1:14" ht="30.6" customHeight="1" x14ac:dyDescent="0.3">
      <c r="A568" s="39"/>
      <c r="B568" s="41"/>
      <c r="C568" s="42"/>
      <c r="D568" s="129" t="s">
        <v>8</v>
      </c>
      <c r="E568" s="129"/>
      <c r="F568" s="129"/>
      <c r="G568" s="129"/>
      <c r="H568" s="129"/>
      <c r="I568" s="129"/>
      <c r="J568" s="22">
        <v>13</v>
      </c>
      <c r="K568" s="22">
        <v>1</v>
      </c>
      <c r="L568" s="15" t="s">
        <v>2</v>
      </c>
      <c r="M568" s="23" t="s">
        <v>2</v>
      </c>
      <c r="N568" s="24">
        <v>3471000</v>
      </c>
    </row>
    <row r="569" spans="1:14" ht="43.8" customHeight="1" x14ac:dyDescent="0.3">
      <c r="A569" s="39"/>
      <c r="B569" s="41"/>
      <c r="C569" s="42"/>
      <c r="D569" s="43"/>
      <c r="E569" s="128" t="s">
        <v>7</v>
      </c>
      <c r="F569" s="128"/>
      <c r="G569" s="128"/>
      <c r="H569" s="128"/>
      <c r="I569" s="128"/>
      <c r="J569" s="22">
        <v>13</v>
      </c>
      <c r="K569" s="22">
        <v>1</v>
      </c>
      <c r="L569" s="15" t="s">
        <v>6</v>
      </c>
      <c r="M569" s="23" t="s">
        <v>2</v>
      </c>
      <c r="N569" s="24">
        <v>3471000</v>
      </c>
    </row>
    <row r="570" spans="1:14" ht="42.6" customHeight="1" x14ac:dyDescent="0.3">
      <c r="A570" s="39"/>
      <c r="B570" s="41"/>
      <c r="C570" s="42"/>
      <c r="D570" s="43"/>
      <c r="E570" s="44"/>
      <c r="F570" s="128" t="s">
        <v>5</v>
      </c>
      <c r="G570" s="128"/>
      <c r="H570" s="128"/>
      <c r="I570" s="128"/>
      <c r="J570" s="22">
        <v>13</v>
      </c>
      <c r="K570" s="22">
        <v>1</v>
      </c>
      <c r="L570" s="15" t="s">
        <v>4</v>
      </c>
      <c r="M570" s="23" t="s">
        <v>2</v>
      </c>
      <c r="N570" s="24">
        <v>3471000</v>
      </c>
    </row>
    <row r="571" spans="1:14" ht="39" customHeight="1" x14ac:dyDescent="0.3">
      <c r="A571" s="39"/>
      <c r="B571" s="41"/>
      <c r="C571" s="42"/>
      <c r="D571" s="43"/>
      <c r="E571" s="44"/>
      <c r="F571" s="44"/>
      <c r="G571" s="128" t="s">
        <v>3</v>
      </c>
      <c r="H571" s="128"/>
      <c r="I571" s="128"/>
      <c r="J571" s="22">
        <v>13</v>
      </c>
      <c r="K571" s="22">
        <v>1</v>
      </c>
      <c r="L571" s="15" t="s">
        <v>0</v>
      </c>
      <c r="M571" s="23" t="s">
        <v>2</v>
      </c>
      <c r="N571" s="24">
        <v>3471000</v>
      </c>
    </row>
    <row r="572" spans="1:14" ht="34.799999999999997" customHeight="1" thickBot="1" x14ac:dyDescent="0.35">
      <c r="A572" s="39"/>
      <c r="B572" s="45"/>
      <c r="C572" s="42"/>
      <c r="D572" s="43"/>
      <c r="E572" s="44"/>
      <c r="F572" s="44"/>
      <c r="G572" s="44"/>
      <c r="H572" s="127" t="s">
        <v>1</v>
      </c>
      <c r="I572" s="127"/>
      <c r="J572" s="22">
        <v>13</v>
      </c>
      <c r="K572" s="22">
        <v>1</v>
      </c>
      <c r="L572" s="15" t="s">
        <v>0</v>
      </c>
      <c r="M572" s="23">
        <v>700</v>
      </c>
      <c r="N572" s="24">
        <v>3471000</v>
      </c>
    </row>
    <row r="573" spans="1:14" ht="9" customHeight="1" x14ac:dyDescent="0.3">
      <c r="A573" s="33"/>
      <c r="B573" s="33"/>
      <c r="C573" s="33"/>
      <c r="D573" s="33"/>
      <c r="E573" s="33"/>
      <c r="F573" s="33"/>
      <c r="G573" s="33"/>
      <c r="H573" s="33"/>
      <c r="I573" s="1"/>
      <c r="J573" s="8"/>
      <c r="K573" s="25"/>
      <c r="L573" s="8"/>
      <c r="M573" s="8"/>
      <c r="N573" s="26"/>
    </row>
    <row r="576" spans="1:14" x14ac:dyDescent="0.3">
      <c r="I576" s="46" t="s">
        <v>534</v>
      </c>
      <c r="J576" s="27"/>
      <c r="K576" s="27"/>
      <c r="L576" s="27"/>
      <c r="M576" s="28"/>
    </row>
    <row r="577" spans="9:13" x14ac:dyDescent="0.3">
      <c r="I577" s="46" t="s">
        <v>535</v>
      </c>
      <c r="J577" s="27"/>
      <c r="K577" s="27"/>
      <c r="L577" s="133" t="s">
        <v>536</v>
      </c>
      <c r="M577" s="133"/>
    </row>
  </sheetData>
  <mergeCells count="561">
    <mergeCell ref="E17:I17"/>
    <mergeCell ref="E22:I22"/>
    <mergeCell ref="D62:I62"/>
    <mergeCell ref="E53:I53"/>
    <mergeCell ref="F74:I74"/>
    <mergeCell ref="F101:I101"/>
    <mergeCell ref="F105:I105"/>
    <mergeCell ref="G75:I75"/>
    <mergeCell ref="L577:M577"/>
    <mergeCell ref="C487:I487"/>
    <mergeCell ref="C550:I550"/>
    <mergeCell ref="C567:I567"/>
    <mergeCell ref="D522:I522"/>
    <mergeCell ref="D531:I531"/>
    <mergeCell ref="F562:I562"/>
    <mergeCell ref="G558:I558"/>
    <mergeCell ref="D488:I488"/>
    <mergeCell ref="D499:I499"/>
    <mergeCell ref="D511:I511"/>
    <mergeCell ref="E523:I523"/>
    <mergeCell ref="G518:I518"/>
    <mergeCell ref="H519:I519"/>
    <mergeCell ref="E552:I552"/>
    <mergeCell ref="E561:I561"/>
    <mergeCell ref="M1:N1"/>
    <mergeCell ref="M2:N2"/>
    <mergeCell ref="M3:N3"/>
    <mergeCell ref="M4:O4"/>
    <mergeCell ref="C15:I15"/>
    <mergeCell ref="C121:I121"/>
    <mergeCell ref="C141:I141"/>
    <mergeCell ref="C198:I198"/>
    <mergeCell ref="C451:I451"/>
    <mergeCell ref="D227:I227"/>
    <mergeCell ref="D238:I238"/>
    <mergeCell ref="D16:I16"/>
    <mergeCell ref="D21:I21"/>
    <mergeCell ref="D28:I28"/>
    <mergeCell ref="F18:I18"/>
    <mergeCell ref="F23:I23"/>
    <mergeCell ref="F30:I30"/>
    <mergeCell ref="E29:I29"/>
    <mergeCell ref="F54:I54"/>
    <mergeCell ref="F59:I59"/>
    <mergeCell ref="G55:I55"/>
    <mergeCell ref="H56:I56"/>
    <mergeCell ref="D57:I57"/>
    <mergeCell ref="H45:I45"/>
    <mergeCell ref="F553:I553"/>
    <mergeCell ref="F517:I517"/>
    <mergeCell ref="G514:I514"/>
    <mergeCell ref="H515:I515"/>
    <mergeCell ref="F533:I533"/>
    <mergeCell ref="F546:I546"/>
    <mergeCell ref="G525:I525"/>
    <mergeCell ref="G527:I527"/>
    <mergeCell ref="E532:I532"/>
    <mergeCell ref="D551:I551"/>
    <mergeCell ref="D560:I560"/>
    <mergeCell ref="E500:I500"/>
    <mergeCell ref="E503:I503"/>
    <mergeCell ref="E42:I42"/>
    <mergeCell ref="E48:I48"/>
    <mergeCell ref="F43:I43"/>
    <mergeCell ref="D47:I47"/>
    <mergeCell ref="E63:I63"/>
    <mergeCell ref="E67:I67"/>
    <mergeCell ref="E73:I73"/>
    <mergeCell ref="F64:I64"/>
    <mergeCell ref="F68:I68"/>
    <mergeCell ref="G145:I145"/>
    <mergeCell ref="E104:I104"/>
    <mergeCell ref="E109:I109"/>
    <mergeCell ref="E114:I114"/>
    <mergeCell ref="F110:I110"/>
    <mergeCell ref="E152:I152"/>
    <mergeCell ref="E161:I161"/>
    <mergeCell ref="F153:I153"/>
    <mergeCell ref="D160:I160"/>
    <mergeCell ref="E192:I192"/>
    <mergeCell ref="D380:I380"/>
    <mergeCell ref="E489:I489"/>
    <mergeCell ref="H92:I92"/>
    <mergeCell ref="H94:I94"/>
    <mergeCell ref="G455:I455"/>
    <mergeCell ref="G457:I457"/>
    <mergeCell ref="E512:I512"/>
    <mergeCell ref="E516:I516"/>
    <mergeCell ref="G405:I405"/>
    <mergeCell ref="G408:I408"/>
    <mergeCell ref="F377:I377"/>
    <mergeCell ref="F382:I382"/>
    <mergeCell ref="F391:I391"/>
    <mergeCell ref="F454:I454"/>
    <mergeCell ref="F471:I471"/>
    <mergeCell ref="G447:I447"/>
    <mergeCell ref="G449:I449"/>
    <mergeCell ref="E453:I453"/>
    <mergeCell ref="F501:I501"/>
    <mergeCell ref="F504:I504"/>
    <mergeCell ref="G493:I493"/>
    <mergeCell ref="G495:I495"/>
    <mergeCell ref="F513:I513"/>
    <mergeCell ref="D452:I452"/>
    <mergeCell ref="D469:I469"/>
    <mergeCell ref="E381:I381"/>
    <mergeCell ref="E188:I188"/>
    <mergeCell ref="E183:I183"/>
    <mergeCell ref="G77:I77"/>
    <mergeCell ref="F124:I124"/>
    <mergeCell ref="F128:I128"/>
    <mergeCell ref="G116:I116"/>
    <mergeCell ref="G119:I119"/>
    <mergeCell ref="E127:I127"/>
    <mergeCell ref="F144:I144"/>
    <mergeCell ref="G136:I136"/>
    <mergeCell ref="G139:I139"/>
    <mergeCell ref="E143:I143"/>
    <mergeCell ref="G134:I134"/>
    <mergeCell ref="H131:I131"/>
    <mergeCell ref="H132:I132"/>
    <mergeCell ref="F133:I133"/>
    <mergeCell ref="H78:I78"/>
    <mergeCell ref="H80:I80"/>
    <mergeCell ref="H85:I85"/>
    <mergeCell ref="H87:I87"/>
    <mergeCell ref="H89:I89"/>
    <mergeCell ref="G86:I86"/>
    <mergeCell ref="G88:I88"/>
    <mergeCell ref="H91:I91"/>
    <mergeCell ref="H166:I166"/>
    <mergeCell ref="H168:I168"/>
    <mergeCell ref="H98:I98"/>
    <mergeCell ref="H100:I100"/>
    <mergeCell ref="H103:I103"/>
    <mergeCell ref="G99:I99"/>
    <mergeCell ref="G102:I102"/>
    <mergeCell ref="H107:I107"/>
    <mergeCell ref="H108:I108"/>
    <mergeCell ref="H112:I112"/>
    <mergeCell ref="G111:I111"/>
    <mergeCell ref="H113:I113"/>
    <mergeCell ref="H117:I117"/>
    <mergeCell ref="H118:I118"/>
    <mergeCell ref="F115:I115"/>
    <mergeCell ref="H120:I120"/>
    <mergeCell ref="H126:I126"/>
    <mergeCell ref="H130:I130"/>
    <mergeCell ref="G125:I125"/>
    <mergeCell ref="E263:I263"/>
    <mergeCell ref="C267:I267"/>
    <mergeCell ref="E228:I228"/>
    <mergeCell ref="E239:I239"/>
    <mergeCell ref="F224:I224"/>
    <mergeCell ref="F229:I229"/>
    <mergeCell ref="H223:I223"/>
    <mergeCell ref="G169:I169"/>
    <mergeCell ref="G172:I172"/>
    <mergeCell ref="G174:I174"/>
    <mergeCell ref="H170:I170"/>
    <mergeCell ref="H173:I173"/>
    <mergeCell ref="G178:I178"/>
    <mergeCell ref="G180:I180"/>
    <mergeCell ref="F189:I189"/>
    <mergeCell ref="G190:I190"/>
    <mergeCell ref="G194:I194"/>
    <mergeCell ref="H187:I187"/>
    <mergeCell ref="H175:I175"/>
    <mergeCell ref="H177:I177"/>
    <mergeCell ref="H179:I179"/>
    <mergeCell ref="H181:I181"/>
    <mergeCell ref="H185:I185"/>
    <mergeCell ref="H186:I186"/>
    <mergeCell ref="G84:I84"/>
    <mergeCell ref="H81:I81"/>
    <mergeCell ref="G106:I106"/>
    <mergeCell ref="G93:I93"/>
    <mergeCell ref="G95:I95"/>
    <mergeCell ref="G97:I97"/>
    <mergeCell ref="H96:I96"/>
    <mergeCell ref="F213:I213"/>
    <mergeCell ref="F221:I221"/>
    <mergeCell ref="G209:I209"/>
    <mergeCell ref="G211:I211"/>
    <mergeCell ref="E220:I220"/>
    <mergeCell ref="F171:I171"/>
    <mergeCell ref="F184:I184"/>
    <mergeCell ref="G165:I165"/>
    <mergeCell ref="G167:I167"/>
    <mergeCell ref="D182:I182"/>
    <mergeCell ref="F193:I193"/>
    <mergeCell ref="F201:I201"/>
    <mergeCell ref="G196:I196"/>
    <mergeCell ref="H195:I195"/>
    <mergeCell ref="D199:I199"/>
    <mergeCell ref="H191:I191"/>
    <mergeCell ref="G176:I176"/>
    <mergeCell ref="F570:I570"/>
    <mergeCell ref="G19:I19"/>
    <mergeCell ref="G24:I24"/>
    <mergeCell ref="G31:I31"/>
    <mergeCell ref="H66:I66"/>
    <mergeCell ref="G40:I40"/>
    <mergeCell ref="G44:I44"/>
    <mergeCell ref="G50:I50"/>
    <mergeCell ref="H41:I41"/>
    <mergeCell ref="H83:I83"/>
    <mergeCell ref="G60:I60"/>
    <mergeCell ref="G65:I65"/>
    <mergeCell ref="G69:I69"/>
    <mergeCell ref="H61:I61"/>
    <mergeCell ref="G90:I90"/>
    <mergeCell ref="G79:I79"/>
    <mergeCell ref="G82:I82"/>
    <mergeCell ref="G271:I271"/>
    <mergeCell ref="G257:I257"/>
    <mergeCell ref="G259:I259"/>
    <mergeCell ref="G261:I261"/>
    <mergeCell ref="F264:I264"/>
    <mergeCell ref="G283:I283"/>
    <mergeCell ref="G273:I273"/>
    <mergeCell ref="G275:I275"/>
    <mergeCell ref="G277:I277"/>
    <mergeCell ref="H262:I262"/>
    <mergeCell ref="H159:I159"/>
    <mergeCell ref="H266:I266"/>
    <mergeCell ref="G158:I158"/>
    <mergeCell ref="G265:I265"/>
    <mergeCell ref="H272:I272"/>
    <mergeCell ref="H274:I274"/>
    <mergeCell ref="H276:I276"/>
    <mergeCell ref="G243:I243"/>
    <mergeCell ref="D268:I268"/>
    <mergeCell ref="H217:I217"/>
    <mergeCell ref="G230:I230"/>
    <mergeCell ref="G214:I214"/>
    <mergeCell ref="G216:I216"/>
    <mergeCell ref="G218:I218"/>
    <mergeCell ref="H215:I215"/>
    <mergeCell ref="H248:I248"/>
    <mergeCell ref="G232:I232"/>
    <mergeCell ref="G234:I234"/>
    <mergeCell ref="G236:I236"/>
    <mergeCell ref="F240:I240"/>
    <mergeCell ref="G255:I255"/>
    <mergeCell ref="H278:I278"/>
    <mergeCell ref="H280:I280"/>
    <mergeCell ref="H282:I282"/>
    <mergeCell ref="G279:I279"/>
    <mergeCell ref="G281:I281"/>
    <mergeCell ref="F270:I270"/>
    <mergeCell ref="E269:I269"/>
    <mergeCell ref="H300:I300"/>
    <mergeCell ref="H302:I302"/>
    <mergeCell ref="G285:I285"/>
    <mergeCell ref="G288:I288"/>
    <mergeCell ref="G293:I293"/>
    <mergeCell ref="F292:I292"/>
    <mergeCell ref="D290:I290"/>
    <mergeCell ref="E291:I291"/>
    <mergeCell ref="H284:I284"/>
    <mergeCell ref="H286:I286"/>
    <mergeCell ref="H289:I289"/>
    <mergeCell ref="F287:I287"/>
    <mergeCell ref="H294:I294"/>
    <mergeCell ref="H296:I296"/>
    <mergeCell ref="H298:I298"/>
    <mergeCell ref="G295:I295"/>
    <mergeCell ref="G297:I297"/>
    <mergeCell ref="G309:I309"/>
    <mergeCell ref="G299:I299"/>
    <mergeCell ref="G301:I301"/>
    <mergeCell ref="G303:I303"/>
    <mergeCell ref="H304:I304"/>
    <mergeCell ref="H306:I306"/>
    <mergeCell ref="H308:I308"/>
    <mergeCell ref="G305:I305"/>
    <mergeCell ref="G307:I307"/>
    <mergeCell ref="G334:I334"/>
    <mergeCell ref="G324:I324"/>
    <mergeCell ref="G326:I326"/>
    <mergeCell ref="G328:I328"/>
    <mergeCell ref="H325:I325"/>
    <mergeCell ref="H327:I327"/>
    <mergeCell ref="H329:I329"/>
    <mergeCell ref="H331:I331"/>
    <mergeCell ref="H333:I333"/>
    <mergeCell ref="G330:I330"/>
    <mergeCell ref="G332:I332"/>
    <mergeCell ref="G363:I363"/>
    <mergeCell ref="G351:I351"/>
    <mergeCell ref="G353:I353"/>
    <mergeCell ref="G357:I357"/>
    <mergeCell ref="F356:I356"/>
    <mergeCell ref="H352:I352"/>
    <mergeCell ref="H354:I354"/>
    <mergeCell ref="H358:I358"/>
    <mergeCell ref="H360:I360"/>
    <mergeCell ref="H362:I362"/>
    <mergeCell ref="G359:I359"/>
    <mergeCell ref="G361:I361"/>
    <mergeCell ref="E355:I355"/>
    <mergeCell ref="G387:I387"/>
    <mergeCell ref="G389:I389"/>
    <mergeCell ref="H386:I386"/>
    <mergeCell ref="H388:I388"/>
    <mergeCell ref="H379:I379"/>
    <mergeCell ref="H384:I384"/>
    <mergeCell ref="G378:I378"/>
    <mergeCell ref="G383:I383"/>
    <mergeCell ref="G418:I418"/>
    <mergeCell ref="H390:I390"/>
    <mergeCell ref="H393:I393"/>
    <mergeCell ref="H395:I395"/>
    <mergeCell ref="H397:I397"/>
    <mergeCell ref="H399:I399"/>
    <mergeCell ref="H401:I401"/>
    <mergeCell ref="G398:I398"/>
    <mergeCell ref="G400:I400"/>
    <mergeCell ref="H403:I403"/>
    <mergeCell ref="G402:I402"/>
    <mergeCell ref="G392:I392"/>
    <mergeCell ref="G394:I394"/>
    <mergeCell ref="G396:I396"/>
    <mergeCell ref="E416:I416"/>
    <mergeCell ref="G385:I385"/>
    <mergeCell ref="G420:I420"/>
    <mergeCell ref="H414:I414"/>
    <mergeCell ref="H415:I415"/>
    <mergeCell ref="F417:I417"/>
    <mergeCell ref="H406:I406"/>
    <mergeCell ref="H409:I409"/>
    <mergeCell ref="F404:I404"/>
    <mergeCell ref="F407:I407"/>
    <mergeCell ref="H410:I410"/>
    <mergeCell ref="H411:I411"/>
    <mergeCell ref="H413:I413"/>
    <mergeCell ref="G412:I412"/>
    <mergeCell ref="H419:I419"/>
    <mergeCell ref="G445:I445"/>
    <mergeCell ref="G434:I434"/>
    <mergeCell ref="G436:I436"/>
    <mergeCell ref="G438:I438"/>
    <mergeCell ref="F442:I442"/>
    <mergeCell ref="H437:I437"/>
    <mergeCell ref="H439:I439"/>
    <mergeCell ref="H441:I441"/>
    <mergeCell ref="H444:I444"/>
    <mergeCell ref="G440:I440"/>
    <mergeCell ref="G443:I443"/>
    <mergeCell ref="G472:I472"/>
    <mergeCell ref="G459:I459"/>
    <mergeCell ref="G461:I461"/>
    <mergeCell ref="G463:I463"/>
    <mergeCell ref="H462:I462"/>
    <mergeCell ref="G480:I480"/>
    <mergeCell ref="H478:I478"/>
    <mergeCell ref="H479:I479"/>
    <mergeCell ref="G485:I485"/>
    <mergeCell ref="H473:I473"/>
    <mergeCell ref="H475:I475"/>
    <mergeCell ref="H477:I477"/>
    <mergeCell ref="G474:I474"/>
    <mergeCell ref="G476:I476"/>
    <mergeCell ref="H481:I481"/>
    <mergeCell ref="H482:I482"/>
    <mergeCell ref="H484:I484"/>
    <mergeCell ref="G483:I483"/>
    <mergeCell ref="E470:I470"/>
    <mergeCell ref="H502:I502"/>
    <mergeCell ref="G529:I529"/>
    <mergeCell ref="H492:I492"/>
    <mergeCell ref="H494:I494"/>
    <mergeCell ref="H496:I496"/>
    <mergeCell ref="H506:I506"/>
    <mergeCell ref="H507:I507"/>
    <mergeCell ref="H510:I510"/>
    <mergeCell ref="F508:I508"/>
    <mergeCell ref="H520:I520"/>
    <mergeCell ref="H526:I526"/>
    <mergeCell ref="H528:I528"/>
    <mergeCell ref="F524:I524"/>
    <mergeCell ref="C521:I521"/>
    <mergeCell ref="H76:I76"/>
    <mergeCell ref="G534:I534"/>
    <mergeCell ref="G536:I536"/>
    <mergeCell ref="H530:I530"/>
    <mergeCell ref="H535:I535"/>
    <mergeCell ref="G542:I542"/>
    <mergeCell ref="G544:I544"/>
    <mergeCell ref="H543:I543"/>
    <mergeCell ref="G554:I554"/>
    <mergeCell ref="H537:I537"/>
    <mergeCell ref="H539:I539"/>
    <mergeCell ref="H541:I541"/>
    <mergeCell ref="G540:I540"/>
    <mergeCell ref="G538:I538"/>
    <mergeCell ref="H545:I545"/>
    <mergeCell ref="H548:I548"/>
    <mergeCell ref="H549:I549"/>
    <mergeCell ref="G547:I547"/>
    <mergeCell ref="G491:I491"/>
    <mergeCell ref="H486:I486"/>
    <mergeCell ref="F490:I490"/>
    <mergeCell ref="G497:I497"/>
    <mergeCell ref="G505:I505"/>
    <mergeCell ref="G509:I509"/>
    <mergeCell ref="H38:I38"/>
    <mergeCell ref="H39:I39"/>
    <mergeCell ref="H46:I46"/>
    <mergeCell ref="H51:I51"/>
    <mergeCell ref="H52:I52"/>
    <mergeCell ref="F49:I49"/>
    <mergeCell ref="H70:I70"/>
    <mergeCell ref="H71:I71"/>
    <mergeCell ref="H72:I72"/>
    <mergeCell ref="E58:I58"/>
    <mergeCell ref="H20:I20"/>
    <mergeCell ref="H25:I25"/>
    <mergeCell ref="H26:I26"/>
    <mergeCell ref="H27:I27"/>
    <mergeCell ref="H32:I32"/>
    <mergeCell ref="H35:I35"/>
    <mergeCell ref="G34:I34"/>
    <mergeCell ref="F33:I33"/>
    <mergeCell ref="H37:I37"/>
    <mergeCell ref="G36:I36"/>
    <mergeCell ref="G129:I129"/>
    <mergeCell ref="D122:I122"/>
    <mergeCell ref="E123:I123"/>
    <mergeCell ref="H135:I135"/>
    <mergeCell ref="H137:I137"/>
    <mergeCell ref="H140:I140"/>
    <mergeCell ref="F138:I138"/>
    <mergeCell ref="H146:I146"/>
    <mergeCell ref="H147:I147"/>
    <mergeCell ref="H149:I149"/>
    <mergeCell ref="G148:I148"/>
    <mergeCell ref="H164:I164"/>
    <mergeCell ref="G154:I154"/>
    <mergeCell ref="G163:I163"/>
    <mergeCell ref="H150:I150"/>
    <mergeCell ref="H155:I155"/>
    <mergeCell ref="F162:I162"/>
    <mergeCell ref="D142:I142"/>
    <mergeCell ref="D151:I151"/>
    <mergeCell ref="H197:I197"/>
    <mergeCell ref="H202:I202"/>
    <mergeCell ref="H204:I204"/>
    <mergeCell ref="H206:I206"/>
    <mergeCell ref="H210:I210"/>
    <mergeCell ref="H212:I212"/>
    <mergeCell ref="F208:I208"/>
    <mergeCell ref="H219:I219"/>
    <mergeCell ref="E200:I200"/>
    <mergeCell ref="E207:I207"/>
    <mergeCell ref="G203:I203"/>
    <mergeCell ref="G205:I205"/>
    <mergeCell ref="H226:I226"/>
    <mergeCell ref="G222:I222"/>
    <mergeCell ref="G225:I225"/>
    <mergeCell ref="H231:I231"/>
    <mergeCell ref="H233:I233"/>
    <mergeCell ref="H235:I235"/>
    <mergeCell ref="H237:I237"/>
    <mergeCell ref="H242:I242"/>
    <mergeCell ref="G241:I241"/>
    <mergeCell ref="H244:I244"/>
    <mergeCell ref="H250:I250"/>
    <mergeCell ref="H252:I252"/>
    <mergeCell ref="H254:I254"/>
    <mergeCell ref="G251:I251"/>
    <mergeCell ref="G253:I253"/>
    <mergeCell ref="H256:I256"/>
    <mergeCell ref="H258:I258"/>
    <mergeCell ref="H260:I260"/>
    <mergeCell ref="H246:I246"/>
    <mergeCell ref="G245:I245"/>
    <mergeCell ref="G247:I247"/>
    <mergeCell ref="G249:I249"/>
    <mergeCell ref="H310:I310"/>
    <mergeCell ref="H312:I312"/>
    <mergeCell ref="H315:I315"/>
    <mergeCell ref="H317:I317"/>
    <mergeCell ref="H319:I319"/>
    <mergeCell ref="H321:I321"/>
    <mergeCell ref="G318:I318"/>
    <mergeCell ref="G320:I320"/>
    <mergeCell ref="H323:I323"/>
    <mergeCell ref="G322:I322"/>
    <mergeCell ref="G311:I311"/>
    <mergeCell ref="G314:I314"/>
    <mergeCell ref="G316:I316"/>
    <mergeCell ref="F313:I313"/>
    <mergeCell ref="H335:I335"/>
    <mergeCell ref="H337:I337"/>
    <mergeCell ref="H342:I342"/>
    <mergeCell ref="H344:I344"/>
    <mergeCell ref="H346:I346"/>
    <mergeCell ref="H348:I348"/>
    <mergeCell ref="G345:I345"/>
    <mergeCell ref="G347:I347"/>
    <mergeCell ref="H350:I350"/>
    <mergeCell ref="G349:I349"/>
    <mergeCell ref="G336:I336"/>
    <mergeCell ref="G341:I341"/>
    <mergeCell ref="G343:I343"/>
    <mergeCell ref="F340:I340"/>
    <mergeCell ref="E339:I339"/>
    <mergeCell ref="D338:I338"/>
    <mergeCell ref="H364:I364"/>
    <mergeCell ref="H366:I366"/>
    <mergeCell ref="H368:I368"/>
    <mergeCell ref="H370:I370"/>
    <mergeCell ref="H372:I372"/>
    <mergeCell ref="H374:I374"/>
    <mergeCell ref="G371:I371"/>
    <mergeCell ref="G373:I373"/>
    <mergeCell ref="H376:I376"/>
    <mergeCell ref="G375:I375"/>
    <mergeCell ref="G365:I365"/>
    <mergeCell ref="G367:I367"/>
    <mergeCell ref="G369:I369"/>
    <mergeCell ref="H421:I421"/>
    <mergeCell ref="H423:I423"/>
    <mergeCell ref="H427:I427"/>
    <mergeCell ref="H429:I429"/>
    <mergeCell ref="H431:I431"/>
    <mergeCell ref="G428:I428"/>
    <mergeCell ref="G430:I430"/>
    <mergeCell ref="H433:I433"/>
    <mergeCell ref="H435:I435"/>
    <mergeCell ref="G432:I432"/>
    <mergeCell ref="G422:I422"/>
    <mergeCell ref="G424:I424"/>
    <mergeCell ref="G426:I426"/>
    <mergeCell ref="H425:I425"/>
    <mergeCell ref="H572:I572"/>
    <mergeCell ref="H557:I557"/>
    <mergeCell ref="H559:I559"/>
    <mergeCell ref="H564:I564"/>
    <mergeCell ref="G563:I563"/>
    <mergeCell ref="H446:I446"/>
    <mergeCell ref="H448:I448"/>
    <mergeCell ref="H450:I450"/>
    <mergeCell ref="H456:I456"/>
    <mergeCell ref="H458:I458"/>
    <mergeCell ref="H460:I460"/>
    <mergeCell ref="H464:I464"/>
    <mergeCell ref="H466:I466"/>
    <mergeCell ref="H468:I468"/>
    <mergeCell ref="G465:I465"/>
    <mergeCell ref="G467:I467"/>
    <mergeCell ref="G565:I565"/>
    <mergeCell ref="G571:I571"/>
    <mergeCell ref="H566:I566"/>
    <mergeCell ref="E569:I569"/>
    <mergeCell ref="D568:I568"/>
    <mergeCell ref="G556:I556"/>
    <mergeCell ref="H555:I555"/>
    <mergeCell ref="H498:I498"/>
  </mergeCells>
  <pageMargins left="0.19685039370078741" right="0.19685039370078741" top="0.39370078740157483" bottom="0.19685039370078741" header="0.19685039370078741" footer="0.19685039370078741"/>
  <pageSetup paperSize="9" scale="75" fitToHeight="0" orientation="portrait" r:id="rId1"/>
  <headerFooter alignWithMargins="0"/>
  <rowBreaks count="1" manualBreakCount="1">
    <brk id="5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2016-2017</vt:lpstr>
      <vt:lpstr>2015</vt:lpstr>
      <vt:lpstr>'2015'!Заголовки_для_печати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Павленко Наталья Анатольевна</dc:creator>
  <cp:lastModifiedBy>Наталья Ячменёва</cp:lastModifiedBy>
  <cp:lastPrinted>2015-06-22T03:36:51Z</cp:lastPrinted>
  <dcterms:created xsi:type="dcterms:W3CDTF">2015-06-10T06:41:17Z</dcterms:created>
  <dcterms:modified xsi:type="dcterms:W3CDTF">2015-06-29T01:30:11Z</dcterms:modified>
</cp:coreProperties>
</file>